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Mrs. Dadak\Desktop\"/>
    </mc:Choice>
  </mc:AlternateContent>
  <xr:revisionPtr revIDLastSave="0" documentId="8_{7A3E27A9-E814-4D22-9F08-D26CB0151923}" xr6:coauthVersionLast="47" xr6:coauthVersionMax="47" xr10:uidLastSave="{00000000-0000-0000-0000-000000000000}"/>
  <bookViews>
    <workbookView xWindow="-120" yWindow="-120" windowWidth="29040" windowHeight="15840" tabRatio="799" xr2:uid="{00000000-000D-0000-FFFF-FFFF00000000}"/>
  </bookViews>
  <sheets>
    <sheet name="Nt-acetylome" sheetId="18" r:id="rId1"/>
    <sheet name="NTA distribution" sheetId="17" r:id="rId2"/>
    <sheet name="Global NTA Variations" sheetId="6" r:id="rId3"/>
    <sheet name="Plastidic NTA Variations" sheetId="11" r:id="rId4"/>
    <sheet name="Cytosolic NTA Variations" sheetId="22" r:id="rId5"/>
    <sheet name="Nucleic NTA Variations" sheetId="23" r:id="rId6"/>
  </sheets>
  <definedNames>
    <definedName name="_xlnm._FilterDatabase" localSheetId="4" hidden="1">'Cytosolic NTA Variations'!$A$2:$O$210</definedName>
    <definedName name="_xlnm._FilterDatabase" localSheetId="2" hidden="1">'Global NTA Variations'!$A$2:$Q$899</definedName>
    <definedName name="_xlnm._FilterDatabase" localSheetId="0" hidden="1">'Nt-acetylome'!$A$2:$AL$899</definedName>
    <definedName name="_xlnm._FilterDatabase" localSheetId="5" hidden="1">'Nucleic NTA Variations'!$A$2:$M$129</definedName>
    <definedName name="_xlnm._FilterDatabase" localSheetId="3" hidden="1">'Plastidic NTA Variations'!$A$2:$M$326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7" l="1"/>
  <c r="C2" i="17"/>
  <c r="D3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" i="17"/>
  <c r="AF901" i="18"/>
  <c r="AF904" i="18"/>
  <c r="AD904" i="18"/>
  <c r="AF903" i="18"/>
  <c r="AD903" i="18"/>
  <c r="AF902" i="18"/>
  <c r="AD902" i="18"/>
  <c r="AD901" i="18"/>
  <c r="T904" i="18"/>
  <c r="T903" i="18"/>
  <c r="T902" i="18"/>
  <c r="T901" i="18"/>
  <c r="R904" i="18"/>
  <c r="R903" i="18"/>
  <c r="R902" i="18"/>
  <c r="R901" i="18"/>
  <c r="P3" i="18"/>
  <c r="Q3" i="18"/>
  <c r="AB3" i="18"/>
  <c r="AC3" i="18"/>
  <c r="P4" i="18"/>
  <c r="Q4" i="18"/>
  <c r="AB4" i="18"/>
  <c r="AC4" i="18"/>
  <c r="P5" i="18"/>
  <c r="Q5" i="18"/>
  <c r="AB5" i="18"/>
  <c r="AC5" i="18"/>
  <c r="P6" i="18"/>
  <c r="Q6" i="18"/>
  <c r="AB6" i="18"/>
  <c r="AC6" i="18"/>
  <c r="P7" i="18"/>
  <c r="Q7" i="18"/>
  <c r="AB7" i="18"/>
  <c r="AC7" i="18"/>
  <c r="P8" i="18"/>
  <c r="Q8" i="18"/>
  <c r="AB8" i="18"/>
  <c r="AC8" i="18"/>
  <c r="P9" i="18"/>
  <c r="Q9" i="18"/>
  <c r="AB9" i="18"/>
  <c r="AC9" i="18"/>
  <c r="P10" i="18"/>
  <c r="Q10" i="18"/>
  <c r="AB10" i="18"/>
  <c r="AC10" i="18"/>
  <c r="P11" i="18"/>
  <c r="Q11" i="18"/>
  <c r="AB11" i="18"/>
  <c r="AC11" i="18"/>
  <c r="P12" i="18"/>
  <c r="Q12" i="18"/>
  <c r="AB12" i="18"/>
  <c r="AC12" i="18"/>
  <c r="P13" i="18"/>
  <c r="Q13" i="18"/>
  <c r="AB13" i="18"/>
  <c r="AC13" i="18"/>
  <c r="P14" i="18"/>
  <c r="Q14" i="18"/>
  <c r="AB14" i="18"/>
  <c r="AC14" i="18"/>
  <c r="P15" i="18"/>
  <c r="Q15" i="18"/>
  <c r="AB15" i="18"/>
  <c r="AC15" i="18"/>
  <c r="P16" i="18"/>
  <c r="Q16" i="18"/>
  <c r="AB16" i="18"/>
  <c r="AC16" i="18"/>
  <c r="P17" i="18"/>
  <c r="Q17" i="18"/>
  <c r="AB17" i="18"/>
  <c r="AC17" i="18"/>
  <c r="P18" i="18"/>
  <c r="Q18" i="18"/>
  <c r="AB18" i="18"/>
  <c r="AC18" i="18"/>
  <c r="P19" i="18"/>
  <c r="Q19" i="18"/>
  <c r="AB19" i="18"/>
  <c r="AC19" i="18"/>
  <c r="P20" i="18"/>
  <c r="Q20" i="18"/>
  <c r="AB20" i="18"/>
  <c r="AC20" i="18"/>
  <c r="P21" i="18"/>
  <c r="Q21" i="18"/>
  <c r="AB21" i="18"/>
  <c r="AC21" i="18"/>
  <c r="P22" i="18"/>
  <c r="Q22" i="18"/>
  <c r="AB22" i="18"/>
  <c r="AC22" i="18"/>
  <c r="P23" i="18"/>
  <c r="Q23" i="18"/>
  <c r="AB23" i="18"/>
  <c r="AC23" i="18"/>
  <c r="P24" i="18"/>
  <c r="Q24" i="18"/>
  <c r="AB24" i="18"/>
  <c r="AC24" i="18"/>
  <c r="P25" i="18"/>
  <c r="Q25" i="18"/>
  <c r="AB25" i="18"/>
  <c r="AC25" i="18"/>
  <c r="P26" i="18"/>
  <c r="Q26" i="18"/>
  <c r="AB26" i="18"/>
  <c r="AC26" i="18"/>
  <c r="P27" i="18"/>
  <c r="Q27" i="18"/>
  <c r="AB27" i="18"/>
  <c r="AC27" i="18"/>
  <c r="P28" i="18"/>
  <c r="Q28" i="18"/>
  <c r="AB28" i="18"/>
  <c r="AC28" i="18"/>
  <c r="P29" i="18"/>
  <c r="Q29" i="18"/>
  <c r="AB29" i="18"/>
  <c r="AC29" i="18"/>
  <c r="P30" i="18"/>
  <c r="Q30" i="18"/>
  <c r="AB30" i="18"/>
  <c r="AC30" i="18"/>
  <c r="P31" i="18"/>
  <c r="Q31" i="18"/>
  <c r="AB31" i="18"/>
  <c r="AC31" i="18"/>
  <c r="P32" i="18"/>
  <c r="Q32" i="18"/>
  <c r="AB32" i="18"/>
  <c r="AC32" i="18"/>
  <c r="P33" i="18"/>
  <c r="Q33" i="18"/>
  <c r="AB33" i="18"/>
  <c r="AC33" i="18"/>
  <c r="P34" i="18"/>
  <c r="Q34" i="18"/>
  <c r="AB34" i="18"/>
  <c r="AC34" i="18"/>
  <c r="P35" i="18"/>
  <c r="Q35" i="18"/>
  <c r="AB35" i="18"/>
  <c r="AC35" i="18"/>
  <c r="P36" i="18"/>
  <c r="Q36" i="18"/>
  <c r="AB36" i="18"/>
  <c r="AC36" i="18"/>
  <c r="P37" i="18"/>
  <c r="Q37" i="18"/>
  <c r="AB37" i="18"/>
  <c r="AC37" i="18"/>
  <c r="P38" i="18"/>
  <c r="Q38" i="18"/>
  <c r="AB38" i="18"/>
  <c r="AC38" i="18"/>
  <c r="P39" i="18"/>
  <c r="Q39" i="18"/>
  <c r="AB39" i="18"/>
  <c r="AC39" i="18"/>
  <c r="P40" i="18"/>
  <c r="Q40" i="18"/>
  <c r="AB40" i="18"/>
  <c r="AC40" i="18"/>
  <c r="P41" i="18"/>
  <c r="Q41" i="18"/>
  <c r="AB41" i="18"/>
  <c r="AC41" i="18"/>
  <c r="P42" i="18"/>
  <c r="Q42" i="18"/>
  <c r="AB42" i="18"/>
  <c r="AC42" i="18"/>
  <c r="P43" i="18"/>
  <c r="Q43" i="18"/>
  <c r="AB43" i="18"/>
  <c r="AC43" i="18"/>
  <c r="P44" i="18"/>
  <c r="Q44" i="18"/>
  <c r="AB44" i="18"/>
  <c r="AC44" i="18"/>
  <c r="P45" i="18"/>
  <c r="Q45" i="18"/>
  <c r="AB45" i="18"/>
  <c r="AC45" i="18"/>
  <c r="P46" i="18"/>
  <c r="Q46" i="18"/>
  <c r="AB46" i="18"/>
  <c r="AC46" i="18"/>
  <c r="P47" i="18"/>
  <c r="Q47" i="18"/>
  <c r="AB47" i="18"/>
  <c r="AC47" i="18"/>
  <c r="P48" i="18"/>
  <c r="Q48" i="18"/>
  <c r="AB48" i="18"/>
  <c r="AC48" i="18"/>
  <c r="P49" i="18"/>
  <c r="Q49" i="18"/>
  <c r="AB49" i="18"/>
  <c r="AC49" i="18"/>
  <c r="P50" i="18"/>
  <c r="Q50" i="18"/>
  <c r="AB50" i="18"/>
  <c r="AC50" i="18"/>
  <c r="P51" i="18"/>
  <c r="Q51" i="18"/>
  <c r="AB51" i="18"/>
  <c r="AC51" i="18"/>
  <c r="P52" i="18"/>
  <c r="Q52" i="18"/>
  <c r="AB52" i="18"/>
  <c r="AC52" i="18"/>
  <c r="P53" i="18"/>
  <c r="Q53" i="18"/>
  <c r="AB53" i="18"/>
  <c r="AC53" i="18"/>
  <c r="P54" i="18"/>
  <c r="Q54" i="18"/>
  <c r="AB54" i="18"/>
  <c r="AC54" i="18"/>
  <c r="P55" i="18"/>
  <c r="Q55" i="18"/>
  <c r="AB55" i="18"/>
  <c r="AC55" i="18"/>
  <c r="P56" i="18"/>
  <c r="Q56" i="18"/>
  <c r="AB56" i="18"/>
  <c r="AC56" i="18"/>
  <c r="P57" i="18"/>
  <c r="Q57" i="18"/>
  <c r="AB57" i="18"/>
  <c r="AC57" i="18"/>
  <c r="P58" i="18"/>
  <c r="Q58" i="18"/>
  <c r="AB58" i="18"/>
  <c r="AC58" i="18"/>
  <c r="P59" i="18"/>
  <c r="Q59" i="18"/>
  <c r="AB59" i="18"/>
  <c r="AC59" i="18"/>
  <c r="P60" i="18"/>
  <c r="Q60" i="18"/>
  <c r="AB60" i="18"/>
  <c r="AC60" i="18"/>
  <c r="P61" i="18"/>
  <c r="Q61" i="18"/>
  <c r="AB61" i="18"/>
  <c r="AC61" i="18"/>
  <c r="P62" i="18"/>
  <c r="Q62" i="18"/>
  <c r="AB62" i="18"/>
  <c r="AC62" i="18"/>
  <c r="P63" i="18"/>
  <c r="Q63" i="18"/>
  <c r="AB63" i="18"/>
  <c r="AC63" i="18"/>
  <c r="P64" i="18"/>
  <c r="Q64" i="18"/>
  <c r="AB64" i="18"/>
  <c r="AC64" i="18"/>
  <c r="P65" i="18"/>
  <c r="Q65" i="18"/>
  <c r="AB65" i="18"/>
  <c r="AC65" i="18"/>
  <c r="P66" i="18"/>
  <c r="Q66" i="18"/>
  <c r="AB66" i="18"/>
  <c r="AC66" i="18"/>
  <c r="P67" i="18"/>
  <c r="Q67" i="18"/>
  <c r="AB67" i="18"/>
  <c r="AC67" i="18"/>
  <c r="P68" i="18"/>
  <c r="Q68" i="18"/>
  <c r="AB68" i="18"/>
  <c r="AC68" i="18"/>
  <c r="P69" i="18"/>
  <c r="Q69" i="18"/>
  <c r="AB69" i="18"/>
  <c r="AC69" i="18"/>
  <c r="P70" i="18"/>
  <c r="Q70" i="18"/>
  <c r="AB70" i="18"/>
  <c r="AC70" i="18"/>
  <c r="P71" i="18"/>
  <c r="Q71" i="18"/>
  <c r="AB71" i="18"/>
  <c r="AC71" i="18"/>
  <c r="P72" i="18"/>
  <c r="Q72" i="18"/>
  <c r="AB72" i="18"/>
  <c r="AC72" i="18"/>
  <c r="P73" i="18"/>
  <c r="Q73" i="18"/>
  <c r="AB73" i="18"/>
  <c r="AC73" i="18"/>
  <c r="P74" i="18"/>
  <c r="Q74" i="18"/>
  <c r="AB74" i="18"/>
  <c r="AC74" i="18"/>
  <c r="P75" i="18"/>
  <c r="Q75" i="18"/>
  <c r="AB75" i="18"/>
  <c r="AC75" i="18"/>
  <c r="P76" i="18"/>
  <c r="Q76" i="18"/>
  <c r="AB76" i="18"/>
  <c r="AC76" i="18"/>
  <c r="P77" i="18"/>
  <c r="Q77" i="18"/>
  <c r="AB77" i="18"/>
  <c r="AC77" i="18"/>
  <c r="P78" i="18"/>
  <c r="Q78" i="18"/>
  <c r="AB78" i="18"/>
  <c r="AC78" i="18"/>
  <c r="P79" i="18"/>
  <c r="Q79" i="18"/>
  <c r="AB79" i="18"/>
  <c r="AC79" i="18"/>
  <c r="P80" i="18"/>
  <c r="Q80" i="18"/>
  <c r="AB80" i="18"/>
  <c r="AC80" i="18"/>
  <c r="P81" i="18"/>
  <c r="Q81" i="18"/>
  <c r="AB81" i="18"/>
  <c r="AC81" i="18"/>
  <c r="P82" i="18"/>
  <c r="Q82" i="18"/>
  <c r="AB82" i="18"/>
  <c r="AC82" i="18"/>
  <c r="P83" i="18"/>
  <c r="Q83" i="18"/>
  <c r="AB83" i="18"/>
  <c r="AC83" i="18"/>
  <c r="P84" i="18"/>
  <c r="Q84" i="18"/>
  <c r="AB84" i="18"/>
  <c r="AC84" i="18"/>
  <c r="P85" i="18"/>
  <c r="Q85" i="18"/>
  <c r="AB85" i="18"/>
  <c r="AC85" i="18"/>
  <c r="P86" i="18"/>
  <c r="Q86" i="18"/>
  <c r="AB86" i="18"/>
  <c r="AC86" i="18"/>
  <c r="P87" i="18"/>
  <c r="Q87" i="18"/>
  <c r="AB87" i="18"/>
  <c r="AC87" i="18"/>
  <c r="P88" i="18"/>
  <c r="Q88" i="18"/>
  <c r="AB88" i="18"/>
  <c r="AC88" i="18"/>
  <c r="P89" i="18"/>
  <c r="Q89" i="18"/>
  <c r="AB89" i="18"/>
  <c r="AC89" i="18"/>
  <c r="AC899" i="18"/>
  <c r="AB899" i="18"/>
  <c r="Q899" i="18"/>
  <c r="P899" i="18"/>
  <c r="AC898" i="18"/>
  <c r="AB898" i="18"/>
  <c r="Q898" i="18"/>
  <c r="P898" i="18"/>
  <c r="AC897" i="18"/>
  <c r="AB897" i="18"/>
  <c r="Q897" i="18"/>
  <c r="P897" i="18"/>
  <c r="AC896" i="18"/>
  <c r="AB896" i="18"/>
  <c r="Q896" i="18"/>
  <c r="P896" i="18"/>
  <c r="AC895" i="18"/>
  <c r="AB895" i="18"/>
  <c r="Q895" i="18"/>
  <c r="P895" i="18"/>
  <c r="AC894" i="18"/>
  <c r="AB894" i="18"/>
  <c r="Q894" i="18"/>
  <c r="P894" i="18"/>
  <c r="AC893" i="18"/>
  <c r="AB893" i="18"/>
  <c r="Q893" i="18"/>
  <c r="P893" i="18"/>
  <c r="AC892" i="18"/>
  <c r="AB892" i="18"/>
  <c r="Q892" i="18"/>
  <c r="P892" i="18"/>
  <c r="AC891" i="18"/>
  <c r="AB891" i="18"/>
  <c r="Q891" i="18"/>
  <c r="P891" i="18"/>
  <c r="AC890" i="18"/>
  <c r="AB890" i="18"/>
  <c r="Q890" i="18"/>
  <c r="P890" i="18"/>
  <c r="AC889" i="18"/>
  <c r="AB889" i="18"/>
  <c r="Q889" i="18"/>
  <c r="P889" i="18"/>
  <c r="AC888" i="18"/>
  <c r="AB888" i="18"/>
  <c r="Q888" i="18"/>
  <c r="P888" i="18"/>
  <c r="AC887" i="18"/>
  <c r="AB887" i="18"/>
  <c r="Q887" i="18"/>
  <c r="P887" i="18"/>
  <c r="AC886" i="18"/>
  <c r="AB886" i="18"/>
  <c r="Q886" i="18"/>
  <c r="P886" i="18"/>
  <c r="AC885" i="18"/>
  <c r="AB885" i="18"/>
  <c r="Q885" i="18"/>
  <c r="P885" i="18"/>
  <c r="AC884" i="18"/>
  <c r="AB884" i="18"/>
  <c r="Q884" i="18"/>
  <c r="P884" i="18"/>
  <c r="AC883" i="18"/>
  <c r="AB883" i="18"/>
  <c r="Q883" i="18"/>
  <c r="P883" i="18"/>
  <c r="AC882" i="18"/>
  <c r="AB882" i="18"/>
  <c r="Q882" i="18"/>
  <c r="P882" i="18"/>
  <c r="AC881" i="18"/>
  <c r="AB881" i="18"/>
  <c r="Q881" i="18"/>
  <c r="P881" i="18"/>
  <c r="AC880" i="18"/>
  <c r="AB880" i="18"/>
  <c r="Q880" i="18"/>
  <c r="P880" i="18"/>
  <c r="AC879" i="18"/>
  <c r="AB879" i="18"/>
  <c r="Q879" i="18"/>
  <c r="P879" i="18"/>
  <c r="AC878" i="18"/>
  <c r="AB878" i="18"/>
  <c r="Q878" i="18"/>
  <c r="P878" i="18"/>
  <c r="AC877" i="18"/>
  <c r="AB877" i="18"/>
  <c r="Q877" i="18"/>
  <c r="P877" i="18"/>
  <c r="AC876" i="18"/>
  <c r="AB876" i="18"/>
  <c r="Q876" i="18"/>
  <c r="P876" i="18"/>
  <c r="AC875" i="18"/>
  <c r="AB875" i="18"/>
  <c r="Q875" i="18"/>
  <c r="P875" i="18"/>
  <c r="AC874" i="18"/>
  <c r="AB874" i="18"/>
  <c r="Q874" i="18"/>
  <c r="P874" i="18"/>
  <c r="AC873" i="18"/>
  <c r="AB873" i="18"/>
  <c r="Q873" i="18"/>
  <c r="P873" i="18"/>
  <c r="AC872" i="18"/>
  <c r="AB872" i="18"/>
  <c r="Q872" i="18"/>
  <c r="P872" i="18"/>
  <c r="AC871" i="18"/>
  <c r="AB871" i="18"/>
  <c r="Q871" i="18"/>
  <c r="P871" i="18"/>
  <c r="AC870" i="18"/>
  <c r="AB870" i="18"/>
  <c r="Q870" i="18"/>
  <c r="P870" i="18"/>
  <c r="AC869" i="18"/>
  <c r="AB869" i="18"/>
  <c r="Q869" i="18"/>
  <c r="P869" i="18"/>
  <c r="AC868" i="18"/>
  <c r="AB868" i="18"/>
  <c r="Q868" i="18"/>
  <c r="P868" i="18"/>
  <c r="AC867" i="18"/>
  <c r="AB867" i="18"/>
  <c r="Q867" i="18"/>
  <c r="P867" i="18"/>
  <c r="AC866" i="18"/>
  <c r="AB866" i="18"/>
  <c r="Q866" i="18"/>
  <c r="P866" i="18"/>
  <c r="AC865" i="18"/>
  <c r="AB865" i="18"/>
  <c r="Q865" i="18"/>
  <c r="P865" i="18"/>
  <c r="AC864" i="18"/>
  <c r="AB864" i="18"/>
  <c r="Q864" i="18"/>
  <c r="P864" i="18"/>
  <c r="AC163" i="18"/>
  <c r="AB163" i="18"/>
  <c r="Q163" i="18"/>
  <c r="P163" i="18"/>
  <c r="AC863" i="18"/>
  <c r="AB863" i="18"/>
  <c r="Q863" i="18"/>
  <c r="P863" i="18"/>
  <c r="AC862" i="18"/>
  <c r="AB862" i="18"/>
  <c r="Q862" i="18"/>
  <c r="P862" i="18"/>
  <c r="AC861" i="18"/>
  <c r="AB861" i="18"/>
  <c r="Q861" i="18"/>
  <c r="P861" i="18"/>
  <c r="AC860" i="18"/>
  <c r="AB860" i="18"/>
  <c r="Q860" i="18"/>
  <c r="P860" i="18"/>
  <c r="AC859" i="18"/>
  <c r="AB859" i="18"/>
  <c r="Q859" i="18"/>
  <c r="P859" i="18"/>
  <c r="AC858" i="18"/>
  <c r="AB858" i="18"/>
  <c r="Q858" i="18"/>
  <c r="P858" i="18"/>
  <c r="AC857" i="18"/>
  <c r="AB857" i="18"/>
  <c r="Q857" i="18"/>
  <c r="P857" i="18"/>
  <c r="AC856" i="18"/>
  <c r="AB856" i="18"/>
  <c r="Q856" i="18"/>
  <c r="P856" i="18"/>
  <c r="AC855" i="18"/>
  <c r="AB855" i="18"/>
  <c r="Q855" i="18"/>
  <c r="P855" i="18"/>
  <c r="AC854" i="18"/>
  <c r="AB854" i="18"/>
  <c r="Q854" i="18"/>
  <c r="P854" i="18"/>
  <c r="AC853" i="18"/>
  <c r="AB853" i="18"/>
  <c r="Q853" i="18"/>
  <c r="P853" i="18"/>
  <c r="AC852" i="18"/>
  <c r="AB852" i="18"/>
  <c r="Q852" i="18"/>
  <c r="P852" i="18"/>
  <c r="AC851" i="18"/>
  <c r="AB851" i="18"/>
  <c r="Q851" i="18"/>
  <c r="P851" i="18"/>
  <c r="AC122" i="18"/>
  <c r="AB122" i="18"/>
  <c r="Q122" i="18"/>
  <c r="P122" i="18"/>
  <c r="AC850" i="18"/>
  <c r="AB850" i="18"/>
  <c r="Q850" i="18"/>
  <c r="P850" i="18"/>
  <c r="AC849" i="18"/>
  <c r="AB849" i="18"/>
  <c r="Q849" i="18"/>
  <c r="P849" i="18"/>
  <c r="AC848" i="18"/>
  <c r="AB848" i="18"/>
  <c r="Q848" i="18"/>
  <c r="P848" i="18"/>
  <c r="AC847" i="18"/>
  <c r="AB847" i="18"/>
  <c r="Q847" i="18"/>
  <c r="P847" i="18"/>
  <c r="AC846" i="18"/>
  <c r="AB846" i="18"/>
  <c r="Q846" i="18"/>
  <c r="P846" i="18"/>
  <c r="AC845" i="18"/>
  <c r="AB845" i="18"/>
  <c r="Q845" i="18"/>
  <c r="P845" i="18"/>
  <c r="AC844" i="18"/>
  <c r="AB844" i="18"/>
  <c r="Q844" i="18"/>
  <c r="P844" i="18"/>
  <c r="AC843" i="18"/>
  <c r="AB843" i="18"/>
  <c r="Q843" i="18"/>
  <c r="P843" i="18"/>
  <c r="AC842" i="18"/>
  <c r="AB842" i="18"/>
  <c r="Q842" i="18"/>
  <c r="P842" i="18"/>
  <c r="AC841" i="18"/>
  <c r="AB841" i="18"/>
  <c r="Q841" i="18"/>
  <c r="P841" i="18"/>
  <c r="AC840" i="18"/>
  <c r="AB840" i="18"/>
  <c r="Q840" i="18"/>
  <c r="P840" i="18"/>
  <c r="AC839" i="18"/>
  <c r="AB839" i="18"/>
  <c r="Q839" i="18"/>
  <c r="P839" i="18"/>
  <c r="AC838" i="18"/>
  <c r="AB838" i="18"/>
  <c r="Q838" i="18"/>
  <c r="P838" i="18"/>
  <c r="AC837" i="18"/>
  <c r="AB837" i="18"/>
  <c r="Q837" i="18"/>
  <c r="P837" i="18"/>
  <c r="AC836" i="18"/>
  <c r="AB836" i="18"/>
  <c r="Q836" i="18"/>
  <c r="P836" i="18"/>
  <c r="AC835" i="18"/>
  <c r="AB835" i="18"/>
  <c r="Q835" i="18"/>
  <c r="P835" i="18"/>
  <c r="AC834" i="18"/>
  <c r="AB834" i="18"/>
  <c r="Q834" i="18"/>
  <c r="P834" i="18"/>
  <c r="AC833" i="18"/>
  <c r="AB833" i="18"/>
  <c r="Q833" i="18"/>
  <c r="P833" i="18"/>
  <c r="AC832" i="18"/>
  <c r="AB832" i="18"/>
  <c r="Q832" i="18"/>
  <c r="P832" i="18"/>
  <c r="AC831" i="18"/>
  <c r="AB831" i="18"/>
  <c r="Q831" i="18"/>
  <c r="P831" i="18"/>
  <c r="AC830" i="18"/>
  <c r="AB830" i="18"/>
  <c r="Q830" i="18"/>
  <c r="P830" i="18"/>
  <c r="AC829" i="18"/>
  <c r="AB829" i="18"/>
  <c r="Q829" i="18"/>
  <c r="P829" i="18"/>
  <c r="AC246" i="18"/>
  <c r="AB246" i="18"/>
  <c r="Q246" i="18"/>
  <c r="P246" i="18"/>
  <c r="AC828" i="18"/>
  <c r="AB828" i="18"/>
  <c r="Q828" i="18"/>
  <c r="P828" i="18"/>
  <c r="AC827" i="18"/>
  <c r="AB827" i="18"/>
  <c r="Q827" i="18"/>
  <c r="P827" i="18"/>
  <c r="AC826" i="18"/>
  <c r="AB826" i="18"/>
  <c r="Q826" i="18"/>
  <c r="P826" i="18"/>
  <c r="AC825" i="18"/>
  <c r="AB825" i="18"/>
  <c r="Q825" i="18"/>
  <c r="P825" i="18"/>
  <c r="AC824" i="18"/>
  <c r="AB824" i="18"/>
  <c r="Q824" i="18"/>
  <c r="P824" i="18"/>
  <c r="AC823" i="18"/>
  <c r="AB823" i="18"/>
  <c r="Q823" i="18"/>
  <c r="P823" i="18"/>
  <c r="AC822" i="18"/>
  <c r="AB822" i="18"/>
  <c r="Q822" i="18"/>
  <c r="P822" i="18"/>
  <c r="AC821" i="18"/>
  <c r="AB821" i="18"/>
  <c r="Q821" i="18"/>
  <c r="P821" i="18"/>
  <c r="AC820" i="18"/>
  <c r="AB820" i="18"/>
  <c r="Q820" i="18"/>
  <c r="P820" i="18"/>
  <c r="AC819" i="18"/>
  <c r="AB819" i="18"/>
  <c r="Q819" i="18"/>
  <c r="P819" i="18"/>
  <c r="AC818" i="18"/>
  <c r="AB818" i="18"/>
  <c r="Q818" i="18"/>
  <c r="P818" i="18"/>
  <c r="AC186" i="18"/>
  <c r="AB186" i="18"/>
  <c r="Q186" i="18"/>
  <c r="P186" i="18"/>
  <c r="AC221" i="18"/>
  <c r="AB221" i="18"/>
  <c r="Q221" i="18"/>
  <c r="P221" i="18"/>
  <c r="AC817" i="18"/>
  <c r="AB817" i="18"/>
  <c r="Q817" i="18"/>
  <c r="P817" i="18"/>
  <c r="AC816" i="18"/>
  <c r="AB816" i="18"/>
  <c r="Q816" i="18"/>
  <c r="P816" i="18"/>
  <c r="AC815" i="18"/>
  <c r="AB815" i="18"/>
  <c r="Q815" i="18"/>
  <c r="P815" i="18"/>
  <c r="AC814" i="18"/>
  <c r="AB814" i="18"/>
  <c r="Q814" i="18"/>
  <c r="P814" i="18"/>
  <c r="AC813" i="18"/>
  <c r="AB813" i="18"/>
  <c r="Q813" i="18"/>
  <c r="P813" i="18"/>
  <c r="AC142" i="18"/>
  <c r="AB142" i="18"/>
  <c r="Q142" i="18"/>
  <c r="P142" i="18"/>
  <c r="AC812" i="18"/>
  <c r="AB812" i="18"/>
  <c r="Q812" i="18"/>
  <c r="P812" i="18"/>
  <c r="AC811" i="18"/>
  <c r="AB811" i="18"/>
  <c r="Q811" i="18"/>
  <c r="P811" i="18"/>
  <c r="AC810" i="18"/>
  <c r="AB810" i="18"/>
  <c r="Q810" i="18"/>
  <c r="P810" i="18"/>
  <c r="AC809" i="18"/>
  <c r="AB809" i="18"/>
  <c r="Q809" i="18"/>
  <c r="P809" i="18"/>
  <c r="AC808" i="18"/>
  <c r="AB808" i="18"/>
  <c r="Q808" i="18"/>
  <c r="P808" i="18"/>
  <c r="AC807" i="18"/>
  <c r="AB807" i="18"/>
  <c r="Q807" i="18"/>
  <c r="P807" i="18"/>
  <c r="AC806" i="18"/>
  <c r="AB806" i="18"/>
  <c r="Q806" i="18"/>
  <c r="P806" i="18"/>
  <c r="AC805" i="18"/>
  <c r="AB805" i="18"/>
  <c r="Q805" i="18"/>
  <c r="P805" i="18"/>
  <c r="AC804" i="18"/>
  <c r="AB804" i="18"/>
  <c r="Q804" i="18"/>
  <c r="P804" i="18"/>
  <c r="AC803" i="18"/>
  <c r="AB803" i="18"/>
  <c r="Q803" i="18"/>
  <c r="P803" i="18"/>
  <c r="AC209" i="18"/>
  <c r="AB209" i="18"/>
  <c r="Q209" i="18"/>
  <c r="P209" i="18"/>
  <c r="AC802" i="18"/>
  <c r="AB802" i="18"/>
  <c r="Q802" i="18"/>
  <c r="P802" i="18"/>
  <c r="AC801" i="18"/>
  <c r="AB801" i="18"/>
  <c r="Q801" i="18"/>
  <c r="P801" i="18"/>
  <c r="AC800" i="18"/>
  <c r="AB800" i="18"/>
  <c r="Q800" i="18"/>
  <c r="P800" i="18"/>
  <c r="AC799" i="18"/>
  <c r="AB799" i="18"/>
  <c r="Q799" i="18"/>
  <c r="P799" i="18"/>
  <c r="AC798" i="18"/>
  <c r="AB798" i="18"/>
  <c r="Q798" i="18"/>
  <c r="P798" i="18"/>
  <c r="AC797" i="18"/>
  <c r="AB797" i="18"/>
  <c r="Q797" i="18"/>
  <c r="P797" i="18"/>
  <c r="AC796" i="18"/>
  <c r="AB796" i="18"/>
  <c r="Q796" i="18"/>
  <c r="P796" i="18"/>
  <c r="AC795" i="18"/>
  <c r="AB795" i="18"/>
  <c r="Q795" i="18"/>
  <c r="P795" i="18"/>
  <c r="AC794" i="18"/>
  <c r="AB794" i="18"/>
  <c r="Q794" i="18"/>
  <c r="P794" i="18"/>
  <c r="AC793" i="18"/>
  <c r="AB793" i="18"/>
  <c r="Q793" i="18"/>
  <c r="P793" i="18"/>
  <c r="AC792" i="18"/>
  <c r="AB792" i="18"/>
  <c r="Q792" i="18"/>
  <c r="P792" i="18"/>
  <c r="AC791" i="18"/>
  <c r="AB791" i="18"/>
  <c r="Q791" i="18"/>
  <c r="P791" i="18"/>
  <c r="AC790" i="18"/>
  <c r="AB790" i="18"/>
  <c r="Q790" i="18"/>
  <c r="P790" i="18"/>
  <c r="AC789" i="18"/>
  <c r="AB789" i="18"/>
  <c r="Q789" i="18"/>
  <c r="P789" i="18"/>
  <c r="AC788" i="18"/>
  <c r="AB788" i="18"/>
  <c r="Q788" i="18"/>
  <c r="P788" i="18"/>
  <c r="AC787" i="18"/>
  <c r="AB787" i="18"/>
  <c r="Q787" i="18"/>
  <c r="P787" i="18"/>
  <c r="AC786" i="18"/>
  <c r="AB786" i="18"/>
  <c r="Q786" i="18"/>
  <c r="P786" i="18"/>
  <c r="AC785" i="18"/>
  <c r="AB785" i="18"/>
  <c r="Q785" i="18"/>
  <c r="P785" i="18"/>
  <c r="AC784" i="18"/>
  <c r="AB784" i="18"/>
  <c r="Q784" i="18"/>
  <c r="P784" i="18"/>
  <c r="AC783" i="18"/>
  <c r="AB783" i="18"/>
  <c r="Q783" i="18"/>
  <c r="P783" i="18"/>
  <c r="AC782" i="18"/>
  <c r="AB782" i="18"/>
  <c r="Q782" i="18"/>
  <c r="P782" i="18"/>
  <c r="AC781" i="18"/>
  <c r="AB781" i="18"/>
  <c r="Q781" i="18"/>
  <c r="P781" i="18"/>
  <c r="AC780" i="18"/>
  <c r="AB780" i="18"/>
  <c r="Q780" i="18"/>
  <c r="P780" i="18"/>
  <c r="AC779" i="18"/>
  <c r="AB779" i="18"/>
  <c r="Q779" i="18"/>
  <c r="P779" i="18"/>
  <c r="AC778" i="18"/>
  <c r="AB778" i="18"/>
  <c r="Q778" i="18"/>
  <c r="P778" i="18"/>
  <c r="AC777" i="18"/>
  <c r="AB777" i="18"/>
  <c r="Q777" i="18"/>
  <c r="P777" i="18"/>
  <c r="AC160" i="18"/>
  <c r="AB160" i="18"/>
  <c r="Q160" i="18"/>
  <c r="P160" i="18"/>
  <c r="AC776" i="18"/>
  <c r="AB776" i="18"/>
  <c r="Q776" i="18"/>
  <c r="P776" i="18"/>
  <c r="AC775" i="18"/>
  <c r="AB775" i="18"/>
  <c r="Q775" i="18"/>
  <c r="P775" i="18"/>
  <c r="AC137" i="18"/>
  <c r="AB137" i="18"/>
  <c r="Q137" i="18"/>
  <c r="P137" i="18"/>
  <c r="AC774" i="18"/>
  <c r="AB774" i="18"/>
  <c r="Q774" i="18"/>
  <c r="P774" i="18"/>
  <c r="AC773" i="18"/>
  <c r="AB773" i="18"/>
  <c r="Q773" i="18"/>
  <c r="P773" i="18"/>
  <c r="AC772" i="18"/>
  <c r="AB772" i="18"/>
  <c r="Q772" i="18"/>
  <c r="P772" i="18"/>
  <c r="AC175" i="18"/>
  <c r="AB175" i="18"/>
  <c r="Q175" i="18"/>
  <c r="P175" i="18"/>
  <c r="AC771" i="18"/>
  <c r="AB771" i="18"/>
  <c r="Q771" i="18"/>
  <c r="P771" i="18"/>
  <c r="AC770" i="18"/>
  <c r="AB770" i="18"/>
  <c r="Q770" i="18"/>
  <c r="P770" i="18"/>
  <c r="AC769" i="18"/>
  <c r="AB769" i="18"/>
  <c r="Q769" i="18"/>
  <c r="P769" i="18"/>
  <c r="AC768" i="18"/>
  <c r="AB768" i="18"/>
  <c r="Q768" i="18"/>
  <c r="P768" i="18"/>
  <c r="AC767" i="18"/>
  <c r="AB767" i="18"/>
  <c r="Q767" i="18"/>
  <c r="P767" i="18"/>
  <c r="AC766" i="18"/>
  <c r="AB766" i="18"/>
  <c r="Q766" i="18"/>
  <c r="P766" i="18"/>
  <c r="AC765" i="18"/>
  <c r="AB765" i="18"/>
  <c r="Q765" i="18"/>
  <c r="P765" i="18"/>
  <c r="AC764" i="18"/>
  <c r="AB764" i="18"/>
  <c r="Q764" i="18"/>
  <c r="P764" i="18"/>
  <c r="AC763" i="18"/>
  <c r="AB763" i="18"/>
  <c r="Q763" i="18"/>
  <c r="P763" i="18"/>
  <c r="AC762" i="18"/>
  <c r="AB762" i="18"/>
  <c r="Q762" i="18"/>
  <c r="P762" i="18"/>
  <c r="AC761" i="18"/>
  <c r="AB761" i="18"/>
  <c r="Q761" i="18"/>
  <c r="P761" i="18"/>
  <c r="AC760" i="18"/>
  <c r="AB760" i="18"/>
  <c r="Q760" i="18"/>
  <c r="P760" i="18"/>
  <c r="AC253" i="18"/>
  <c r="AB253" i="18"/>
  <c r="Q253" i="18"/>
  <c r="P253" i="18"/>
  <c r="AC759" i="18"/>
  <c r="AB759" i="18"/>
  <c r="Q759" i="18"/>
  <c r="P759" i="18"/>
  <c r="AC758" i="18"/>
  <c r="AB758" i="18"/>
  <c r="Q758" i="18"/>
  <c r="P758" i="18"/>
  <c r="AC757" i="18"/>
  <c r="AB757" i="18"/>
  <c r="Q757" i="18"/>
  <c r="P757" i="18"/>
  <c r="AC756" i="18"/>
  <c r="AB756" i="18"/>
  <c r="Q756" i="18"/>
  <c r="P756" i="18"/>
  <c r="AC755" i="18"/>
  <c r="AB755" i="18"/>
  <c r="Q755" i="18"/>
  <c r="P755" i="18"/>
  <c r="AC754" i="18"/>
  <c r="AB754" i="18"/>
  <c r="Q754" i="18"/>
  <c r="P754" i="18"/>
  <c r="AC753" i="18"/>
  <c r="AB753" i="18"/>
  <c r="Q753" i="18"/>
  <c r="P753" i="18"/>
  <c r="AC752" i="18"/>
  <c r="AB752" i="18"/>
  <c r="Q752" i="18"/>
  <c r="P752" i="18"/>
  <c r="AC751" i="18"/>
  <c r="AB751" i="18"/>
  <c r="Q751" i="18"/>
  <c r="P751" i="18"/>
  <c r="AC750" i="18"/>
  <c r="AB750" i="18"/>
  <c r="Q750" i="18"/>
  <c r="P750" i="18"/>
  <c r="AC749" i="18"/>
  <c r="AB749" i="18"/>
  <c r="Q749" i="18"/>
  <c r="P749" i="18"/>
  <c r="AC748" i="18"/>
  <c r="AB748" i="18"/>
  <c r="Q748" i="18"/>
  <c r="P748" i="18"/>
  <c r="AC747" i="18"/>
  <c r="AB747" i="18"/>
  <c r="Q747" i="18"/>
  <c r="P747" i="18"/>
  <c r="AC746" i="18"/>
  <c r="AB746" i="18"/>
  <c r="Q746" i="18"/>
  <c r="P746" i="18"/>
  <c r="AC745" i="18"/>
  <c r="AB745" i="18"/>
  <c r="Q745" i="18"/>
  <c r="P745" i="18"/>
  <c r="AC744" i="18"/>
  <c r="AB744" i="18"/>
  <c r="Q744" i="18"/>
  <c r="P744" i="18"/>
  <c r="AC743" i="18"/>
  <c r="AB743" i="18"/>
  <c r="Q743" i="18"/>
  <c r="P743" i="18"/>
  <c r="AC742" i="18"/>
  <c r="AB742" i="18"/>
  <c r="Q742" i="18"/>
  <c r="P742" i="18"/>
  <c r="AC741" i="18"/>
  <c r="AB741" i="18"/>
  <c r="Q741" i="18"/>
  <c r="P741" i="18"/>
  <c r="AC740" i="18"/>
  <c r="AB740" i="18"/>
  <c r="Q740" i="18"/>
  <c r="P740" i="18"/>
  <c r="AC739" i="18"/>
  <c r="AB739" i="18"/>
  <c r="Q739" i="18"/>
  <c r="P739" i="18"/>
  <c r="AC738" i="18"/>
  <c r="AB738" i="18"/>
  <c r="Q738" i="18"/>
  <c r="P738" i="18"/>
  <c r="AC737" i="18"/>
  <c r="AB737" i="18"/>
  <c r="Q737" i="18"/>
  <c r="P737" i="18"/>
  <c r="AC736" i="18"/>
  <c r="AB736" i="18"/>
  <c r="Q736" i="18"/>
  <c r="P736" i="18"/>
  <c r="AC735" i="18"/>
  <c r="AB735" i="18"/>
  <c r="Q735" i="18"/>
  <c r="P735" i="18"/>
  <c r="AC734" i="18"/>
  <c r="AB734" i="18"/>
  <c r="Q734" i="18"/>
  <c r="P734" i="18"/>
  <c r="AC733" i="18"/>
  <c r="AB733" i="18"/>
  <c r="Q733" i="18"/>
  <c r="P733" i="18"/>
  <c r="AC732" i="18"/>
  <c r="AB732" i="18"/>
  <c r="Q732" i="18"/>
  <c r="P732" i="18"/>
  <c r="AC731" i="18"/>
  <c r="AB731" i="18"/>
  <c r="Q731" i="18"/>
  <c r="P731" i="18"/>
  <c r="AC730" i="18"/>
  <c r="AB730" i="18"/>
  <c r="Q730" i="18"/>
  <c r="P730" i="18"/>
  <c r="AC729" i="18"/>
  <c r="AB729" i="18"/>
  <c r="Q729" i="18"/>
  <c r="P729" i="18"/>
  <c r="AC728" i="18"/>
  <c r="AB728" i="18"/>
  <c r="Q728" i="18"/>
  <c r="P728" i="18"/>
  <c r="AC727" i="18"/>
  <c r="AB727" i="18"/>
  <c r="Q727" i="18"/>
  <c r="P727" i="18"/>
  <c r="AC726" i="18"/>
  <c r="AB726" i="18"/>
  <c r="Q726" i="18"/>
  <c r="P726" i="18"/>
  <c r="AC180" i="18"/>
  <c r="AB180" i="18"/>
  <c r="Q180" i="18"/>
  <c r="P180" i="18"/>
  <c r="AC725" i="18"/>
  <c r="AB725" i="18"/>
  <c r="Q725" i="18"/>
  <c r="P725" i="18"/>
  <c r="AC724" i="18"/>
  <c r="AB724" i="18"/>
  <c r="Q724" i="18"/>
  <c r="P724" i="18"/>
  <c r="AC723" i="18"/>
  <c r="AB723" i="18"/>
  <c r="Q723" i="18"/>
  <c r="P723" i="18"/>
  <c r="AC722" i="18"/>
  <c r="AB722" i="18"/>
  <c r="Q722" i="18"/>
  <c r="P722" i="18"/>
  <c r="AC721" i="18"/>
  <c r="AB721" i="18"/>
  <c r="Q721" i="18"/>
  <c r="P721" i="18"/>
  <c r="AC720" i="18"/>
  <c r="AB720" i="18"/>
  <c r="Q720" i="18"/>
  <c r="P720" i="18"/>
  <c r="AC719" i="18"/>
  <c r="AB719" i="18"/>
  <c r="Q719" i="18"/>
  <c r="P719" i="18"/>
  <c r="AC147" i="18"/>
  <c r="AB147" i="18"/>
  <c r="Q147" i="18"/>
  <c r="P147" i="18"/>
  <c r="AC718" i="18"/>
  <c r="AB718" i="18"/>
  <c r="Q718" i="18"/>
  <c r="P718" i="18"/>
  <c r="AC717" i="18"/>
  <c r="AB717" i="18"/>
  <c r="Q717" i="18"/>
  <c r="P717" i="18"/>
  <c r="AC716" i="18"/>
  <c r="AB716" i="18"/>
  <c r="Q716" i="18"/>
  <c r="P716" i="18"/>
  <c r="AC715" i="18"/>
  <c r="AB715" i="18"/>
  <c r="Q715" i="18"/>
  <c r="P715" i="18"/>
  <c r="AC714" i="18"/>
  <c r="AB714" i="18"/>
  <c r="Q714" i="18"/>
  <c r="P714" i="18"/>
  <c r="AC713" i="18"/>
  <c r="AB713" i="18"/>
  <c r="Q713" i="18"/>
  <c r="P713" i="18"/>
  <c r="AC157" i="18"/>
  <c r="AB157" i="18"/>
  <c r="Q157" i="18"/>
  <c r="P157" i="18"/>
  <c r="AC712" i="18"/>
  <c r="AB712" i="18"/>
  <c r="Q712" i="18"/>
  <c r="P712" i="18"/>
  <c r="AC711" i="18"/>
  <c r="AB711" i="18"/>
  <c r="Q711" i="18"/>
  <c r="P711" i="18"/>
  <c r="AC710" i="18"/>
  <c r="AB710" i="18"/>
  <c r="Q710" i="18"/>
  <c r="P710" i="18"/>
  <c r="AC709" i="18"/>
  <c r="AB709" i="18"/>
  <c r="Q709" i="18"/>
  <c r="P709" i="18"/>
  <c r="AC708" i="18"/>
  <c r="AB708" i="18"/>
  <c r="Q708" i="18"/>
  <c r="P708" i="18"/>
  <c r="AC707" i="18"/>
  <c r="AB707" i="18"/>
  <c r="Q707" i="18"/>
  <c r="P707" i="18"/>
  <c r="AC706" i="18"/>
  <c r="AB706" i="18"/>
  <c r="Q706" i="18"/>
  <c r="P706" i="18"/>
  <c r="AC705" i="18"/>
  <c r="AB705" i="18"/>
  <c r="Q705" i="18"/>
  <c r="P705" i="18"/>
  <c r="AC704" i="18"/>
  <c r="AB704" i="18"/>
  <c r="Q704" i="18"/>
  <c r="P704" i="18"/>
  <c r="AC703" i="18"/>
  <c r="AB703" i="18"/>
  <c r="Q703" i="18"/>
  <c r="P703" i="18"/>
  <c r="AC702" i="18"/>
  <c r="AB702" i="18"/>
  <c r="Q702" i="18"/>
  <c r="P702" i="18"/>
  <c r="AC701" i="18"/>
  <c r="AB701" i="18"/>
  <c r="Q701" i="18"/>
  <c r="P701" i="18"/>
  <c r="AC700" i="18"/>
  <c r="AB700" i="18"/>
  <c r="Q700" i="18"/>
  <c r="P700" i="18"/>
  <c r="AC699" i="18"/>
  <c r="AB699" i="18"/>
  <c r="Q699" i="18"/>
  <c r="P699" i="18"/>
  <c r="AC698" i="18"/>
  <c r="AB698" i="18"/>
  <c r="Q698" i="18"/>
  <c r="P698" i="18"/>
  <c r="AC697" i="18"/>
  <c r="AB697" i="18"/>
  <c r="Q697" i="18"/>
  <c r="P697" i="18"/>
  <c r="AC696" i="18"/>
  <c r="AB696" i="18"/>
  <c r="Q696" i="18"/>
  <c r="P696" i="18"/>
  <c r="AC256" i="18"/>
  <c r="AB256" i="18"/>
  <c r="Q256" i="18"/>
  <c r="P256" i="18"/>
  <c r="AC695" i="18"/>
  <c r="AB695" i="18"/>
  <c r="Q695" i="18"/>
  <c r="P695" i="18"/>
  <c r="AC171" i="18"/>
  <c r="AB171" i="18"/>
  <c r="Q171" i="18"/>
  <c r="P171" i="18"/>
  <c r="AC694" i="18"/>
  <c r="AB694" i="18"/>
  <c r="Q694" i="18"/>
  <c r="P694" i="18"/>
  <c r="AC693" i="18"/>
  <c r="AB693" i="18"/>
  <c r="Q693" i="18"/>
  <c r="P693" i="18"/>
  <c r="AC692" i="18"/>
  <c r="AB692" i="18"/>
  <c r="Q692" i="18"/>
  <c r="P692" i="18"/>
  <c r="AC691" i="18"/>
  <c r="AB691" i="18"/>
  <c r="Q691" i="18"/>
  <c r="P691" i="18"/>
  <c r="AC690" i="18"/>
  <c r="AB690" i="18"/>
  <c r="Q690" i="18"/>
  <c r="P690" i="18"/>
  <c r="AC689" i="18"/>
  <c r="AB689" i="18"/>
  <c r="Q689" i="18"/>
  <c r="P689" i="18"/>
  <c r="AC688" i="18"/>
  <c r="AB688" i="18"/>
  <c r="Q688" i="18"/>
  <c r="P688" i="18"/>
  <c r="AC687" i="18"/>
  <c r="AB687" i="18"/>
  <c r="Q687" i="18"/>
  <c r="P687" i="18"/>
  <c r="AC686" i="18"/>
  <c r="AB686" i="18"/>
  <c r="Q686" i="18"/>
  <c r="P686" i="18"/>
  <c r="AC685" i="18"/>
  <c r="AB685" i="18"/>
  <c r="Q685" i="18"/>
  <c r="P685" i="18"/>
  <c r="AC684" i="18"/>
  <c r="AB684" i="18"/>
  <c r="Q684" i="18"/>
  <c r="P684" i="18"/>
  <c r="AC683" i="18"/>
  <c r="AB683" i="18"/>
  <c r="Q683" i="18"/>
  <c r="P683" i="18"/>
  <c r="AC682" i="18"/>
  <c r="AB682" i="18"/>
  <c r="Q682" i="18"/>
  <c r="P682" i="18"/>
  <c r="AC681" i="18"/>
  <c r="AB681" i="18"/>
  <c r="Q681" i="18"/>
  <c r="P681" i="18"/>
  <c r="AC680" i="18"/>
  <c r="AB680" i="18"/>
  <c r="Q680" i="18"/>
  <c r="P680" i="18"/>
  <c r="AC679" i="18"/>
  <c r="AB679" i="18"/>
  <c r="Q679" i="18"/>
  <c r="P679" i="18"/>
  <c r="AC678" i="18"/>
  <c r="AB678" i="18"/>
  <c r="Q678" i="18"/>
  <c r="P678" i="18"/>
  <c r="AC677" i="18"/>
  <c r="AB677" i="18"/>
  <c r="Q677" i="18"/>
  <c r="P677" i="18"/>
  <c r="AC676" i="18"/>
  <c r="AB676" i="18"/>
  <c r="Q676" i="18"/>
  <c r="P676" i="18"/>
  <c r="AC675" i="18"/>
  <c r="AB675" i="18"/>
  <c r="Q675" i="18"/>
  <c r="P675" i="18"/>
  <c r="AC674" i="18"/>
  <c r="AB674" i="18"/>
  <c r="Q674" i="18"/>
  <c r="P674" i="18"/>
  <c r="AC673" i="18"/>
  <c r="AB673" i="18"/>
  <c r="Q673" i="18"/>
  <c r="P673" i="18"/>
  <c r="AC672" i="18"/>
  <c r="AB672" i="18"/>
  <c r="Q672" i="18"/>
  <c r="P672" i="18"/>
  <c r="AC671" i="18"/>
  <c r="AB671" i="18"/>
  <c r="Q671" i="18"/>
  <c r="P671" i="18"/>
  <c r="AC670" i="18"/>
  <c r="AB670" i="18"/>
  <c r="Q670" i="18"/>
  <c r="P670" i="18"/>
  <c r="AC669" i="18"/>
  <c r="AB669" i="18"/>
  <c r="Q669" i="18"/>
  <c r="P669" i="18"/>
  <c r="AC668" i="18"/>
  <c r="AB668" i="18"/>
  <c r="Q668" i="18"/>
  <c r="P668" i="18"/>
  <c r="AC667" i="18"/>
  <c r="AB667" i="18"/>
  <c r="Q667" i="18"/>
  <c r="P667" i="18"/>
  <c r="AC666" i="18"/>
  <c r="AB666" i="18"/>
  <c r="Q666" i="18"/>
  <c r="P666" i="18"/>
  <c r="AC665" i="18"/>
  <c r="AB665" i="18"/>
  <c r="Q665" i="18"/>
  <c r="P665" i="18"/>
  <c r="AC664" i="18"/>
  <c r="AB664" i="18"/>
  <c r="Q664" i="18"/>
  <c r="P664" i="18"/>
  <c r="AC663" i="18"/>
  <c r="AB663" i="18"/>
  <c r="Q663" i="18"/>
  <c r="P663" i="18"/>
  <c r="AC662" i="18"/>
  <c r="AB662" i="18"/>
  <c r="Q662" i="18"/>
  <c r="P662" i="18"/>
  <c r="AC661" i="18"/>
  <c r="AB661" i="18"/>
  <c r="Q661" i="18"/>
  <c r="P661" i="18"/>
  <c r="AC660" i="18"/>
  <c r="AB660" i="18"/>
  <c r="Q660" i="18"/>
  <c r="P660" i="18"/>
  <c r="AC659" i="18"/>
  <c r="AB659" i="18"/>
  <c r="Q659" i="18"/>
  <c r="P659" i="18"/>
  <c r="AC658" i="18"/>
  <c r="AB658" i="18"/>
  <c r="Q658" i="18"/>
  <c r="P658" i="18"/>
  <c r="AC242" i="18"/>
  <c r="AB242" i="18"/>
  <c r="Q242" i="18"/>
  <c r="P242" i="18"/>
  <c r="AC268" i="18"/>
  <c r="AB268" i="18"/>
  <c r="Q268" i="18"/>
  <c r="P268" i="18"/>
  <c r="AC257" i="18"/>
  <c r="AB257" i="18"/>
  <c r="Q257" i="18"/>
  <c r="P257" i="18"/>
  <c r="AC657" i="18"/>
  <c r="AB657" i="18"/>
  <c r="Q657" i="18"/>
  <c r="P657" i="18"/>
  <c r="AC656" i="18"/>
  <c r="AB656" i="18"/>
  <c r="Q656" i="18"/>
  <c r="P656" i="18"/>
  <c r="AC655" i="18"/>
  <c r="AB655" i="18"/>
  <c r="Q655" i="18"/>
  <c r="P655" i="18"/>
  <c r="AC654" i="18"/>
  <c r="AB654" i="18"/>
  <c r="Q654" i="18"/>
  <c r="P654" i="18"/>
  <c r="AC653" i="18"/>
  <c r="AB653" i="18"/>
  <c r="Q653" i="18"/>
  <c r="P653" i="18"/>
  <c r="AC652" i="18"/>
  <c r="AB652" i="18"/>
  <c r="Q652" i="18"/>
  <c r="P652" i="18"/>
  <c r="AC651" i="18"/>
  <c r="AB651" i="18"/>
  <c r="Q651" i="18"/>
  <c r="P651" i="18"/>
  <c r="AC650" i="18"/>
  <c r="AB650" i="18"/>
  <c r="Q650" i="18"/>
  <c r="P650" i="18"/>
  <c r="AC649" i="18"/>
  <c r="AB649" i="18"/>
  <c r="Q649" i="18"/>
  <c r="P649" i="18"/>
  <c r="AC648" i="18"/>
  <c r="AB648" i="18"/>
  <c r="Q648" i="18"/>
  <c r="P648" i="18"/>
  <c r="AC191" i="18"/>
  <c r="AB191" i="18"/>
  <c r="Q191" i="18"/>
  <c r="P191" i="18"/>
  <c r="AC185" i="18"/>
  <c r="AB185" i="18"/>
  <c r="Q185" i="18"/>
  <c r="P185" i="18"/>
  <c r="AC647" i="18"/>
  <c r="AB647" i="18"/>
  <c r="Q647" i="18"/>
  <c r="P647" i="18"/>
  <c r="AC646" i="18"/>
  <c r="AB646" i="18"/>
  <c r="Q646" i="18"/>
  <c r="P646" i="18"/>
  <c r="AC645" i="18"/>
  <c r="AB645" i="18"/>
  <c r="Q645" i="18"/>
  <c r="P645" i="18"/>
  <c r="AC644" i="18"/>
  <c r="AB644" i="18"/>
  <c r="Q644" i="18"/>
  <c r="P644" i="18"/>
  <c r="AC273" i="18"/>
  <c r="AB273" i="18"/>
  <c r="Q273" i="18"/>
  <c r="P273" i="18"/>
  <c r="AC643" i="18"/>
  <c r="AB643" i="18"/>
  <c r="Q643" i="18"/>
  <c r="P643" i="18"/>
  <c r="AC642" i="18"/>
  <c r="AB642" i="18"/>
  <c r="Q642" i="18"/>
  <c r="P642" i="18"/>
  <c r="AC641" i="18"/>
  <c r="AB641" i="18"/>
  <c r="Q641" i="18"/>
  <c r="P641" i="18"/>
  <c r="AC640" i="18"/>
  <c r="AB640" i="18"/>
  <c r="Q640" i="18"/>
  <c r="P640" i="18"/>
  <c r="AC639" i="18"/>
  <c r="AB639" i="18"/>
  <c r="Q639" i="18"/>
  <c r="P639" i="18"/>
  <c r="AC638" i="18"/>
  <c r="AB638" i="18"/>
  <c r="Q638" i="18"/>
  <c r="P638" i="18"/>
  <c r="AC637" i="18"/>
  <c r="AB637" i="18"/>
  <c r="Q637" i="18"/>
  <c r="P637" i="18"/>
  <c r="AC261" i="18"/>
  <c r="AB261" i="18"/>
  <c r="Q261" i="18"/>
  <c r="P261" i="18"/>
  <c r="AC636" i="18"/>
  <c r="AB636" i="18"/>
  <c r="Q636" i="18"/>
  <c r="P636" i="18"/>
  <c r="AC635" i="18"/>
  <c r="AB635" i="18"/>
  <c r="Q635" i="18"/>
  <c r="P635" i="18"/>
  <c r="AC634" i="18"/>
  <c r="AB634" i="18"/>
  <c r="Q634" i="18"/>
  <c r="P634" i="18"/>
  <c r="AC139" i="18"/>
  <c r="AB139" i="18"/>
  <c r="Q139" i="18"/>
  <c r="P139" i="18"/>
  <c r="AC227" i="18"/>
  <c r="AB227" i="18"/>
  <c r="Q227" i="18"/>
  <c r="P227" i="18"/>
  <c r="AC178" i="18"/>
  <c r="AB178" i="18"/>
  <c r="Q178" i="18"/>
  <c r="P178" i="18"/>
  <c r="AC214" i="18"/>
  <c r="AB214" i="18"/>
  <c r="Q214" i="18"/>
  <c r="P214" i="18"/>
  <c r="AC633" i="18"/>
  <c r="AB633" i="18"/>
  <c r="Q633" i="18"/>
  <c r="P633" i="18"/>
  <c r="AC632" i="18"/>
  <c r="AB632" i="18"/>
  <c r="Q632" i="18"/>
  <c r="P632" i="18"/>
  <c r="AC275" i="18"/>
  <c r="AB275" i="18"/>
  <c r="Q275" i="18"/>
  <c r="P275" i="18"/>
  <c r="AC631" i="18"/>
  <c r="AB631" i="18"/>
  <c r="Q631" i="18"/>
  <c r="P631" i="18"/>
  <c r="AC100" i="18"/>
  <c r="AB100" i="18"/>
  <c r="Q100" i="18"/>
  <c r="P100" i="18"/>
  <c r="AC630" i="18"/>
  <c r="AB630" i="18"/>
  <c r="Q630" i="18"/>
  <c r="P630" i="18"/>
  <c r="AC205" i="18"/>
  <c r="AB205" i="18"/>
  <c r="Q205" i="18"/>
  <c r="P205" i="18"/>
  <c r="AC629" i="18"/>
  <c r="AB629" i="18"/>
  <c r="Q629" i="18"/>
  <c r="P629" i="18"/>
  <c r="AC628" i="18"/>
  <c r="AB628" i="18"/>
  <c r="Q628" i="18"/>
  <c r="P628" i="18"/>
  <c r="AC627" i="18"/>
  <c r="AB627" i="18"/>
  <c r="Q627" i="18"/>
  <c r="P627" i="18"/>
  <c r="AC626" i="18"/>
  <c r="AB626" i="18"/>
  <c r="Q626" i="18"/>
  <c r="P626" i="18"/>
  <c r="AC625" i="18"/>
  <c r="AB625" i="18"/>
  <c r="Q625" i="18"/>
  <c r="P625" i="18"/>
  <c r="AC624" i="18"/>
  <c r="AB624" i="18"/>
  <c r="Q624" i="18"/>
  <c r="P624" i="18"/>
  <c r="AC623" i="18"/>
  <c r="AB623" i="18"/>
  <c r="Q623" i="18"/>
  <c r="P623" i="18"/>
  <c r="AC240" i="18"/>
  <c r="AB240" i="18"/>
  <c r="Q240" i="18"/>
  <c r="P240" i="18"/>
  <c r="AC118" i="18"/>
  <c r="AB118" i="18"/>
  <c r="Q118" i="18"/>
  <c r="P118" i="18"/>
  <c r="AC195" i="18"/>
  <c r="AB195" i="18"/>
  <c r="Q195" i="18"/>
  <c r="P195" i="18"/>
  <c r="AC622" i="18"/>
  <c r="AB622" i="18"/>
  <c r="Q622" i="18"/>
  <c r="P622" i="18"/>
  <c r="AC621" i="18"/>
  <c r="AB621" i="18"/>
  <c r="Q621" i="18"/>
  <c r="P621" i="18"/>
  <c r="AC620" i="18"/>
  <c r="AB620" i="18"/>
  <c r="Q620" i="18"/>
  <c r="P620" i="18"/>
  <c r="AC274" i="18"/>
  <c r="AB274" i="18"/>
  <c r="Q274" i="18"/>
  <c r="P274" i="18"/>
  <c r="AC619" i="18"/>
  <c r="AB619" i="18"/>
  <c r="Q619" i="18"/>
  <c r="P619" i="18"/>
  <c r="AC618" i="18"/>
  <c r="AB618" i="18"/>
  <c r="Q618" i="18"/>
  <c r="P618" i="18"/>
  <c r="AC110" i="18"/>
  <c r="AB110" i="18"/>
  <c r="Q110" i="18"/>
  <c r="P110" i="18"/>
  <c r="AC617" i="18"/>
  <c r="AB617" i="18"/>
  <c r="Q617" i="18"/>
  <c r="P617" i="18"/>
  <c r="AC241" i="18"/>
  <c r="AB241" i="18"/>
  <c r="Q241" i="18"/>
  <c r="P241" i="18"/>
  <c r="AC174" i="18"/>
  <c r="AB174" i="18"/>
  <c r="Q174" i="18"/>
  <c r="P174" i="18"/>
  <c r="AC616" i="18"/>
  <c r="AB616" i="18"/>
  <c r="Q616" i="18"/>
  <c r="P616" i="18"/>
  <c r="AC251" i="18"/>
  <c r="AB251" i="18"/>
  <c r="Q251" i="18"/>
  <c r="P251" i="18"/>
  <c r="AC615" i="18"/>
  <c r="AB615" i="18"/>
  <c r="Q615" i="18"/>
  <c r="P615" i="18"/>
  <c r="AC183" i="18"/>
  <c r="AB183" i="18"/>
  <c r="Q183" i="18"/>
  <c r="P183" i="18"/>
  <c r="AC614" i="18"/>
  <c r="AB614" i="18"/>
  <c r="Q614" i="18"/>
  <c r="P614" i="18"/>
  <c r="AC220" i="18"/>
  <c r="AB220" i="18"/>
  <c r="Q220" i="18"/>
  <c r="P220" i="18"/>
  <c r="AC266" i="18"/>
  <c r="AB266" i="18"/>
  <c r="Q266" i="18"/>
  <c r="P266" i="18"/>
  <c r="AC613" i="18"/>
  <c r="AB613" i="18"/>
  <c r="Q613" i="18"/>
  <c r="P613" i="18"/>
  <c r="AC612" i="18"/>
  <c r="AB612" i="18"/>
  <c r="Q612" i="18"/>
  <c r="P612" i="18"/>
  <c r="AC611" i="18"/>
  <c r="AB611" i="18"/>
  <c r="Q611" i="18"/>
  <c r="P611" i="18"/>
  <c r="AC138" i="18"/>
  <c r="AB138" i="18"/>
  <c r="Q138" i="18"/>
  <c r="P138" i="18"/>
  <c r="AC610" i="18"/>
  <c r="AB610" i="18"/>
  <c r="Q610" i="18"/>
  <c r="P610" i="18"/>
  <c r="AC128" i="18"/>
  <c r="AB128" i="18"/>
  <c r="Q128" i="18"/>
  <c r="P128" i="18"/>
  <c r="AC609" i="18"/>
  <c r="AB609" i="18"/>
  <c r="Q609" i="18"/>
  <c r="P609" i="18"/>
  <c r="AC215" i="18"/>
  <c r="AB215" i="18"/>
  <c r="Q215" i="18"/>
  <c r="P215" i="18"/>
  <c r="AC608" i="18"/>
  <c r="AB608" i="18"/>
  <c r="Q608" i="18"/>
  <c r="P608" i="18"/>
  <c r="AC607" i="18"/>
  <c r="AB607" i="18"/>
  <c r="Q607" i="18"/>
  <c r="P607" i="18"/>
  <c r="AC606" i="18"/>
  <c r="AB606" i="18"/>
  <c r="Q606" i="18"/>
  <c r="P606" i="18"/>
  <c r="AC605" i="18"/>
  <c r="AB605" i="18"/>
  <c r="Q605" i="18"/>
  <c r="P605" i="18"/>
  <c r="AC604" i="18"/>
  <c r="AB604" i="18"/>
  <c r="Q604" i="18"/>
  <c r="P604" i="18"/>
  <c r="AC603" i="18"/>
  <c r="AB603" i="18"/>
  <c r="Q603" i="18"/>
  <c r="P603" i="18"/>
  <c r="AC207" i="18"/>
  <c r="AB207" i="18"/>
  <c r="Q207" i="18"/>
  <c r="P207" i="18"/>
  <c r="AC264" i="18"/>
  <c r="AB264" i="18"/>
  <c r="Q264" i="18"/>
  <c r="P264" i="18"/>
  <c r="AC602" i="18"/>
  <c r="AB602" i="18"/>
  <c r="Q602" i="18"/>
  <c r="P602" i="18"/>
  <c r="AC601" i="18"/>
  <c r="AB601" i="18"/>
  <c r="Q601" i="18"/>
  <c r="P601" i="18"/>
  <c r="AC269" i="18"/>
  <c r="AB269" i="18"/>
  <c r="Q269" i="18"/>
  <c r="P269" i="18"/>
  <c r="AC600" i="18"/>
  <c r="AB600" i="18"/>
  <c r="Q600" i="18"/>
  <c r="P600" i="18"/>
  <c r="AC599" i="18"/>
  <c r="AB599" i="18"/>
  <c r="Q599" i="18"/>
  <c r="P599" i="18"/>
  <c r="AC598" i="18"/>
  <c r="AB598" i="18"/>
  <c r="Q598" i="18"/>
  <c r="P598" i="18"/>
  <c r="AC597" i="18"/>
  <c r="AB597" i="18"/>
  <c r="Q597" i="18"/>
  <c r="P597" i="18"/>
  <c r="AC596" i="18"/>
  <c r="AB596" i="18"/>
  <c r="Q596" i="18"/>
  <c r="P596" i="18"/>
  <c r="AC595" i="18"/>
  <c r="AB595" i="18"/>
  <c r="Q595" i="18"/>
  <c r="P595" i="18"/>
  <c r="AC594" i="18"/>
  <c r="AB594" i="18"/>
  <c r="Q594" i="18"/>
  <c r="P594" i="18"/>
  <c r="AC127" i="18"/>
  <c r="AB127" i="18"/>
  <c r="Q127" i="18"/>
  <c r="P127" i="18"/>
  <c r="AC109" i="18"/>
  <c r="AB109" i="18"/>
  <c r="Q109" i="18"/>
  <c r="P109" i="18"/>
  <c r="AC593" i="18"/>
  <c r="AB593" i="18"/>
  <c r="Q593" i="18"/>
  <c r="P593" i="18"/>
  <c r="AC592" i="18"/>
  <c r="AB592" i="18"/>
  <c r="Q592" i="18"/>
  <c r="P592" i="18"/>
  <c r="AC591" i="18"/>
  <c r="AB591" i="18"/>
  <c r="Q591" i="18"/>
  <c r="P591" i="18"/>
  <c r="AC590" i="18"/>
  <c r="AB590" i="18"/>
  <c r="Q590" i="18"/>
  <c r="P590" i="18"/>
  <c r="AC589" i="18"/>
  <c r="AB589" i="18"/>
  <c r="Q589" i="18"/>
  <c r="P589" i="18"/>
  <c r="AC588" i="18"/>
  <c r="AB588" i="18"/>
  <c r="Q588" i="18"/>
  <c r="P588" i="18"/>
  <c r="AC587" i="18"/>
  <c r="AB587" i="18"/>
  <c r="Q587" i="18"/>
  <c r="P587" i="18"/>
  <c r="AC586" i="18"/>
  <c r="AB586" i="18"/>
  <c r="Q586" i="18"/>
  <c r="P586" i="18"/>
  <c r="AC585" i="18"/>
  <c r="AB585" i="18"/>
  <c r="Q585" i="18"/>
  <c r="P585" i="18"/>
  <c r="AC179" i="18"/>
  <c r="AB179" i="18"/>
  <c r="Q179" i="18"/>
  <c r="P179" i="18"/>
  <c r="AC115" i="18"/>
  <c r="AB115" i="18"/>
  <c r="Q115" i="18"/>
  <c r="P115" i="18"/>
  <c r="AC584" i="18"/>
  <c r="AB584" i="18"/>
  <c r="Q584" i="18"/>
  <c r="P584" i="18"/>
  <c r="AC108" i="18"/>
  <c r="AB108" i="18"/>
  <c r="Q108" i="18"/>
  <c r="P108" i="18"/>
  <c r="AC583" i="18"/>
  <c r="AB583" i="18"/>
  <c r="Q583" i="18"/>
  <c r="P583" i="18"/>
  <c r="AC582" i="18"/>
  <c r="AB582" i="18"/>
  <c r="Q582" i="18"/>
  <c r="P582" i="18"/>
  <c r="AC581" i="18"/>
  <c r="AB581" i="18"/>
  <c r="Q581" i="18"/>
  <c r="P581" i="18"/>
  <c r="AC580" i="18"/>
  <c r="AB580" i="18"/>
  <c r="Q580" i="18"/>
  <c r="P580" i="18"/>
  <c r="AC248" i="18"/>
  <c r="AB248" i="18"/>
  <c r="Q248" i="18"/>
  <c r="P248" i="18"/>
  <c r="AC579" i="18"/>
  <c r="AB579" i="18"/>
  <c r="Q579" i="18"/>
  <c r="P579" i="18"/>
  <c r="AC578" i="18"/>
  <c r="AB578" i="18"/>
  <c r="Q578" i="18"/>
  <c r="P578" i="18"/>
  <c r="AC577" i="18"/>
  <c r="AB577" i="18"/>
  <c r="Q577" i="18"/>
  <c r="P577" i="18"/>
  <c r="AC165" i="18"/>
  <c r="AB165" i="18"/>
  <c r="Q165" i="18"/>
  <c r="P165" i="18"/>
  <c r="AC189" i="18"/>
  <c r="AB189" i="18"/>
  <c r="Q189" i="18"/>
  <c r="P189" i="18"/>
  <c r="AC141" i="18"/>
  <c r="AB141" i="18"/>
  <c r="Q141" i="18"/>
  <c r="P141" i="18"/>
  <c r="AC172" i="18"/>
  <c r="AB172" i="18"/>
  <c r="Q172" i="18"/>
  <c r="P172" i="18"/>
  <c r="AC576" i="18"/>
  <c r="AB576" i="18"/>
  <c r="Q576" i="18"/>
  <c r="P576" i="18"/>
  <c r="AC130" i="18"/>
  <c r="AB130" i="18"/>
  <c r="Q130" i="18"/>
  <c r="P130" i="18"/>
  <c r="AC575" i="18"/>
  <c r="AB575" i="18"/>
  <c r="Q575" i="18"/>
  <c r="P575" i="18"/>
  <c r="AC574" i="18"/>
  <c r="AB574" i="18"/>
  <c r="Q574" i="18"/>
  <c r="P574" i="18"/>
  <c r="AC146" i="18"/>
  <c r="AB146" i="18"/>
  <c r="Q146" i="18"/>
  <c r="P146" i="18"/>
  <c r="AC573" i="18"/>
  <c r="AB573" i="18"/>
  <c r="Q573" i="18"/>
  <c r="P573" i="18"/>
  <c r="AC278" i="18"/>
  <c r="AB278" i="18"/>
  <c r="Q278" i="18"/>
  <c r="P278" i="18"/>
  <c r="AC572" i="18"/>
  <c r="AB572" i="18"/>
  <c r="Q572" i="18"/>
  <c r="P572" i="18"/>
  <c r="AC571" i="18"/>
  <c r="AB571" i="18"/>
  <c r="Q571" i="18"/>
  <c r="P571" i="18"/>
  <c r="AC570" i="18"/>
  <c r="AB570" i="18"/>
  <c r="Q570" i="18"/>
  <c r="P570" i="18"/>
  <c r="AC164" i="18"/>
  <c r="AB164" i="18"/>
  <c r="Q164" i="18"/>
  <c r="P164" i="18"/>
  <c r="AC569" i="18"/>
  <c r="AB569" i="18"/>
  <c r="Q569" i="18"/>
  <c r="P569" i="18"/>
  <c r="AC568" i="18"/>
  <c r="AB568" i="18"/>
  <c r="Q568" i="18"/>
  <c r="P568" i="18"/>
  <c r="AC567" i="18"/>
  <c r="AB567" i="18"/>
  <c r="Q567" i="18"/>
  <c r="P567" i="18"/>
  <c r="AC169" i="18"/>
  <c r="AB169" i="18"/>
  <c r="Q169" i="18"/>
  <c r="P169" i="18"/>
  <c r="AC107" i="18"/>
  <c r="AB107" i="18"/>
  <c r="Q107" i="18"/>
  <c r="P107" i="18"/>
  <c r="AC566" i="18"/>
  <c r="AB566" i="18"/>
  <c r="Q566" i="18"/>
  <c r="P566" i="18"/>
  <c r="AC119" i="18"/>
  <c r="AB119" i="18"/>
  <c r="Q119" i="18"/>
  <c r="P119" i="18"/>
  <c r="AC170" i="18"/>
  <c r="AB170" i="18"/>
  <c r="Q170" i="18"/>
  <c r="P170" i="18"/>
  <c r="AC237" i="18"/>
  <c r="AB237" i="18"/>
  <c r="Q237" i="18"/>
  <c r="P237" i="18"/>
  <c r="AC565" i="18"/>
  <c r="AB565" i="18"/>
  <c r="Q565" i="18"/>
  <c r="P565" i="18"/>
  <c r="AC153" i="18"/>
  <c r="AB153" i="18"/>
  <c r="Q153" i="18"/>
  <c r="P153" i="18"/>
  <c r="AC199" i="18"/>
  <c r="AB199" i="18"/>
  <c r="Q199" i="18"/>
  <c r="P199" i="18"/>
  <c r="AC190" i="18"/>
  <c r="AB190" i="18"/>
  <c r="Q190" i="18"/>
  <c r="P190" i="18"/>
  <c r="AC564" i="18"/>
  <c r="AB564" i="18"/>
  <c r="Q564" i="18"/>
  <c r="P564" i="18"/>
  <c r="AC563" i="18"/>
  <c r="AB563" i="18"/>
  <c r="Q563" i="18"/>
  <c r="P563" i="18"/>
  <c r="AC562" i="18"/>
  <c r="AB562" i="18"/>
  <c r="Q562" i="18"/>
  <c r="P562" i="18"/>
  <c r="AC198" i="18"/>
  <c r="AB198" i="18"/>
  <c r="Q198" i="18"/>
  <c r="P198" i="18"/>
  <c r="AC561" i="18"/>
  <c r="AB561" i="18"/>
  <c r="Q561" i="18"/>
  <c r="P561" i="18"/>
  <c r="AC560" i="18"/>
  <c r="AB560" i="18"/>
  <c r="Q560" i="18"/>
  <c r="P560" i="18"/>
  <c r="AC559" i="18"/>
  <c r="AB559" i="18"/>
  <c r="Q559" i="18"/>
  <c r="P559" i="18"/>
  <c r="AC203" i="18"/>
  <c r="AB203" i="18"/>
  <c r="Q203" i="18"/>
  <c r="P203" i="18"/>
  <c r="AC558" i="18"/>
  <c r="AB558" i="18"/>
  <c r="Q558" i="18"/>
  <c r="P558" i="18"/>
  <c r="AC557" i="18"/>
  <c r="AB557" i="18"/>
  <c r="Q557" i="18"/>
  <c r="P557" i="18"/>
  <c r="AC556" i="18"/>
  <c r="AB556" i="18"/>
  <c r="Q556" i="18"/>
  <c r="P556" i="18"/>
  <c r="AC555" i="18"/>
  <c r="AB555" i="18"/>
  <c r="Q555" i="18"/>
  <c r="P555" i="18"/>
  <c r="AC554" i="18"/>
  <c r="AB554" i="18"/>
  <c r="Q554" i="18"/>
  <c r="P554" i="18"/>
  <c r="AC254" i="18"/>
  <c r="AB254" i="18"/>
  <c r="Q254" i="18"/>
  <c r="P254" i="18"/>
  <c r="AC235" i="18"/>
  <c r="AB235" i="18"/>
  <c r="Q235" i="18"/>
  <c r="P235" i="18"/>
  <c r="AC553" i="18"/>
  <c r="AB553" i="18"/>
  <c r="Q553" i="18"/>
  <c r="P553" i="18"/>
  <c r="AC552" i="18"/>
  <c r="AB552" i="18"/>
  <c r="Q552" i="18"/>
  <c r="P552" i="18"/>
  <c r="AC551" i="18"/>
  <c r="AB551" i="18"/>
  <c r="Q551" i="18"/>
  <c r="P551" i="18"/>
  <c r="AC226" i="18"/>
  <c r="AB226" i="18"/>
  <c r="Q226" i="18"/>
  <c r="P226" i="18"/>
  <c r="AC550" i="18"/>
  <c r="AB550" i="18"/>
  <c r="Q550" i="18"/>
  <c r="P550" i="18"/>
  <c r="AC549" i="18"/>
  <c r="AB549" i="18"/>
  <c r="Q549" i="18"/>
  <c r="P549" i="18"/>
  <c r="AC548" i="18"/>
  <c r="AB548" i="18"/>
  <c r="Q548" i="18"/>
  <c r="P548" i="18"/>
  <c r="AC132" i="18"/>
  <c r="AB132" i="18"/>
  <c r="Q132" i="18"/>
  <c r="P132" i="18"/>
  <c r="AC547" i="18"/>
  <c r="AB547" i="18"/>
  <c r="Q547" i="18"/>
  <c r="P547" i="18"/>
  <c r="AC229" i="18"/>
  <c r="AB229" i="18"/>
  <c r="Q229" i="18"/>
  <c r="P229" i="18"/>
  <c r="AC546" i="18"/>
  <c r="AB546" i="18"/>
  <c r="Q546" i="18"/>
  <c r="P546" i="18"/>
  <c r="AC545" i="18"/>
  <c r="AB545" i="18"/>
  <c r="Q545" i="18"/>
  <c r="P545" i="18"/>
  <c r="AC136" i="18"/>
  <c r="AB136" i="18"/>
  <c r="Q136" i="18"/>
  <c r="P136" i="18"/>
  <c r="AC99" i="18"/>
  <c r="AB99" i="18"/>
  <c r="Q99" i="18"/>
  <c r="P99" i="18"/>
  <c r="AC544" i="18"/>
  <c r="AB544" i="18"/>
  <c r="Q544" i="18"/>
  <c r="P544" i="18"/>
  <c r="AC543" i="18"/>
  <c r="AB543" i="18"/>
  <c r="Q543" i="18"/>
  <c r="P543" i="18"/>
  <c r="AC542" i="18"/>
  <c r="AB542" i="18"/>
  <c r="Q542" i="18"/>
  <c r="P542" i="18"/>
  <c r="AC239" i="18"/>
  <c r="AB239" i="18"/>
  <c r="Q239" i="18"/>
  <c r="P239" i="18"/>
  <c r="AC541" i="18"/>
  <c r="AB541" i="18"/>
  <c r="Q541" i="18"/>
  <c r="P541" i="18"/>
  <c r="AC208" i="18"/>
  <c r="AB208" i="18"/>
  <c r="Q208" i="18"/>
  <c r="P208" i="18"/>
  <c r="AC123" i="18"/>
  <c r="AB123" i="18"/>
  <c r="Q123" i="18"/>
  <c r="P123" i="18"/>
  <c r="AC540" i="18"/>
  <c r="AB540" i="18"/>
  <c r="Q540" i="18"/>
  <c r="P540" i="18"/>
  <c r="AC539" i="18"/>
  <c r="AB539" i="18"/>
  <c r="Q539" i="18"/>
  <c r="P539" i="18"/>
  <c r="AC225" i="18"/>
  <c r="AB225" i="18"/>
  <c r="Q225" i="18"/>
  <c r="P225" i="18"/>
  <c r="AC176" i="18"/>
  <c r="AB176" i="18"/>
  <c r="Q176" i="18"/>
  <c r="P176" i="18"/>
  <c r="AC202" i="18"/>
  <c r="AB202" i="18"/>
  <c r="Q202" i="18"/>
  <c r="P202" i="18"/>
  <c r="AC238" i="18"/>
  <c r="AB238" i="18"/>
  <c r="Q238" i="18"/>
  <c r="P238" i="18"/>
  <c r="AC105" i="18"/>
  <c r="AB105" i="18"/>
  <c r="Q105" i="18"/>
  <c r="P105" i="18"/>
  <c r="AC538" i="18"/>
  <c r="AB538" i="18"/>
  <c r="Q538" i="18"/>
  <c r="P538" i="18"/>
  <c r="AC537" i="18"/>
  <c r="AB537" i="18"/>
  <c r="Q537" i="18"/>
  <c r="P537" i="18"/>
  <c r="AC536" i="18"/>
  <c r="AB536" i="18"/>
  <c r="Q536" i="18"/>
  <c r="P536" i="18"/>
  <c r="AC98" i="18"/>
  <c r="AB98" i="18"/>
  <c r="Q98" i="18"/>
  <c r="P98" i="18"/>
  <c r="AC535" i="18"/>
  <c r="AB535" i="18"/>
  <c r="Q535" i="18"/>
  <c r="P535" i="18"/>
  <c r="AC534" i="18"/>
  <c r="AB534" i="18"/>
  <c r="Q534" i="18"/>
  <c r="P534" i="18"/>
  <c r="AC533" i="18"/>
  <c r="AB533" i="18"/>
  <c r="Q533" i="18"/>
  <c r="P533" i="18"/>
  <c r="AC532" i="18"/>
  <c r="AB532" i="18"/>
  <c r="Q532" i="18"/>
  <c r="P532" i="18"/>
  <c r="AC531" i="18"/>
  <c r="AB531" i="18"/>
  <c r="Q531" i="18"/>
  <c r="P531" i="18"/>
  <c r="AC530" i="18"/>
  <c r="AB530" i="18"/>
  <c r="Q530" i="18"/>
  <c r="P530" i="18"/>
  <c r="AC529" i="18"/>
  <c r="AB529" i="18"/>
  <c r="Q529" i="18"/>
  <c r="P529" i="18"/>
  <c r="AC528" i="18"/>
  <c r="AB528" i="18"/>
  <c r="Q528" i="18"/>
  <c r="P528" i="18"/>
  <c r="AC527" i="18"/>
  <c r="AB527" i="18"/>
  <c r="Q527" i="18"/>
  <c r="P527" i="18"/>
  <c r="AC526" i="18"/>
  <c r="AB526" i="18"/>
  <c r="Q526" i="18"/>
  <c r="P526" i="18"/>
  <c r="AC143" i="18"/>
  <c r="AB143" i="18"/>
  <c r="Q143" i="18"/>
  <c r="P143" i="18"/>
  <c r="AC525" i="18"/>
  <c r="AB525" i="18"/>
  <c r="Q525" i="18"/>
  <c r="P525" i="18"/>
  <c r="AC524" i="18"/>
  <c r="AB524" i="18"/>
  <c r="Q524" i="18"/>
  <c r="P524" i="18"/>
  <c r="AC523" i="18"/>
  <c r="AB523" i="18"/>
  <c r="Q523" i="18"/>
  <c r="P523" i="18"/>
  <c r="AC522" i="18"/>
  <c r="AB522" i="18"/>
  <c r="Q522" i="18"/>
  <c r="P522" i="18"/>
  <c r="AC521" i="18"/>
  <c r="AB521" i="18"/>
  <c r="Q521" i="18"/>
  <c r="P521" i="18"/>
  <c r="AC520" i="18"/>
  <c r="AB520" i="18"/>
  <c r="Q520" i="18"/>
  <c r="P520" i="18"/>
  <c r="AC519" i="18"/>
  <c r="AB519" i="18"/>
  <c r="Q519" i="18"/>
  <c r="P519" i="18"/>
  <c r="AC518" i="18"/>
  <c r="AB518" i="18"/>
  <c r="Q518" i="18"/>
  <c r="P518" i="18"/>
  <c r="AC517" i="18"/>
  <c r="AB517" i="18"/>
  <c r="Q517" i="18"/>
  <c r="P517" i="18"/>
  <c r="AC516" i="18"/>
  <c r="AB516" i="18"/>
  <c r="Q516" i="18"/>
  <c r="P516" i="18"/>
  <c r="AC515" i="18"/>
  <c r="AB515" i="18"/>
  <c r="Q515" i="18"/>
  <c r="P515" i="18"/>
  <c r="AC247" i="18"/>
  <c r="AB247" i="18"/>
  <c r="Q247" i="18"/>
  <c r="P247" i="18"/>
  <c r="AC514" i="18"/>
  <c r="AB514" i="18"/>
  <c r="Q514" i="18"/>
  <c r="P514" i="18"/>
  <c r="AC106" i="18"/>
  <c r="AB106" i="18"/>
  <c r="Q106" i="18"/>
  <c r="P106" i="18"/>
  <c r="AC177" i="18"/>
  <c r="AB177" i="18"/>
  <c r="Q177" i="18"/>
  <c r="P177" i="18"/>
  <c r="AC513" i="18"/>
  <c r="AB513" i="18"/>
  <c r="Q513" i="18"/>
  <c r="P513" i="18"/>
  <c r="AC512" i="18"/>
  <c r="AB512" i="18"/>
  <c r="Q512" i="18"/>
  <c r="P512" i="18"/>
  <c r="AC511" i="18"/>
  <c r="AB511" i="18"/>
  <c r="Q511" i="18"/>
  <c r="P511" i="18"/>
  <c r="AC158" i="18"/>
  <c r="AB158" i="18"/>
  <c r="Q158" i="18"/>
  <c r="P158" i="18"/>
  <c r="AC510" i="18"/>
  <c r="AB510" i="18"/>
  <c r="Q510" i="18"/>
  <c r="P510" i="18"/>
  <c r="AC509" i="18"/>
  <c r="AB509" i="18"/>
  <c r="Q509" i="18"/>
  <c r="P509" i="18"/>
  <c r="AC508" i="18"/>
  <c r="AB508" i="18"/>
  <c r="Q508" i="18"/>
  <c r="P508" i="18"/>
  <c r="AC507" i="18"/>
  <c r="AB507" i="18"/>
  <c r="Q507" i="18"/>
  <c r="P507" i="18"/>
  <c r="AC232" i="18"/>
  <c r="AB232" i="18"/>
  <c r="Q232" i="18"/>
  <c r="P232" i="18"/>
  <c r="AC506" i="18"/>
  <c r="AB506" i="18"/>
  <c r="Q506" i="18"/>
  <c r="P506" i="18"/>
  <c r="AC126" i="18"/>
  <c r="AB126" i="18"/>
  <c r="Q126" i="18"/>
  <c r="P126" i="18"/>
  <c r="AC505" i="18"/>
  <c r="AB505" i="18"/>
  <c r="Q505" i="18"/>
  <c r="P505" i="18"/>
  <c r="AC504" i="18"/>
  <c r="AB504" i="18"/>
  <c r="Q504" i="18"/>
  <c r="P504" i="18"/>
  <c r="AC217" i="18"/>
  <c r="AB217" i="18"/>
  <c r="Q217" i="18"/>
  <c r="P217" i="18"/>
  <c r="AC503" i="18"/>
  <c r="AB503" i="18"/>
  <c r="Q503" i="18"/>
  <c r="P503" i="18"/>
  <c r="AC166" i="18"/>
  <c r="AB166" i="18"/>
  <c r="Q166" i="18"/>
  <c r="P166" i="18"/>
  <c r="AC262" i="18"/>
  <c r="AB262" i="18"/>
  <c r="Q262" i="18"/>
  <c r="P262" i="18"/>
  <c r="AC263" i="18"/>
  <c r="AB263" i="18"/>
  <c r="Q263" i="18"/>
  <c r="P263" i="18"/>
  <c r="AC196" i="18"/>
  <c r="AB196" i="18"/>
  <c r="Q196" i="18"/>
  <c r="P196" i="18"/>
  <c r="AC231" i="18"/>
  <c r="AB231" i="18"/>
  <c r="Q231" i="18"/>
  <c r="P231" i="18"/>
  <c r="AC502" i="18"/>
  <c r="AB502" i="18"/>
  <c r="Q502" i="18"/>
  <c r="P502" i="18"/>
  <c r="AC501" i="18"/>
  <c r="AB501" i="18"/>
  <c r="Q501" i="18"/>
  <c r="P501" i="18"/>
  <c r="AC500" i="18"/>
  <c r="AB500" i="18"/>
  <c r="Q500" i="18"/>
  <c r="P500" i="18"/>
  <c r="AC499" i="18"/>
  <c r="AB499" i="18"/>
  <c r="Q499" i="18"/>
  <c r="P499" i="18"/>
  <c r="AC114" i="18"/>
  <c r="AB114" i="18"/>
  <c r="Q114" i="18"/>
  <c r="P114" i="18"/>
  <c r="AC168" i="18"/>
  <c r="AB168" i="18"/>
  <c r="Q168" i="18"/>
  <c r="P168" i="18"/>
  <c r="AC498" i="18"/>
  <c r="AB498" i="18"/>
  <c r="Q498" i="18"/>
  <c r="P498" i="18"/>
  <c r="AC497" i="18"/>
  <c r="AB497" i="18"/>
  <c r="Q497" i="18"/>
  <c r="P497" i="18"/>
  <c r="AC496" i="18"/>
  <c r="AB496" i="18"/>
  <c r="Q496" i="18"/>
  <c r="P496" i="18"/>
  <c r="AC495" i="18"/>
  <c r="AB495" i="18"/>
  <c r="Q495" i="18"/>
  <c r="P495" i="18"/>
  <c r="AC494" i="18"/>
  <c r="AB494" i="18"/>
  <c r="Q494" i="18"/>
  <c r="P494" i="18"/>
  <c r="AC493" i="18"/>
  <c r="AB493" i="18"/>
  <c r="Q493" i="18"/>
  <c r="P493" i="18"/>
  <c r="AC492" i="18"/>
  <c r="AB492" i="18"/>
  <c r="Q492" i="18"/>
  <c r="P492" i="18"/>
  <c r="AC491" i="18"/>
  <c r="AB491" i="18"/>
  <c r="Q491" i="18"/>
  <c r="P491" i="18"/>
  <c r="AC490" i="18"/>
  <c r="AB490" i="18"/>
  <c r="Q490" i="18"/>
  <c r="P490" i="18"/>
  <c r="AC489" i="18"/>
  <c r="AB489" i="18"/>
  <c r="Q489" i="18"/>
  <c r="P489" i="18"/>
  <c r="AC488" i="18"/>
  <c r="AB488" i="18"/>
  <c r="Q488" i="18"/>
  <c r="P488" i="18"/>
  <c r="AC487" i="18"/>
  <c r="AB487" i="18"/>
  <c r="Q487" i="18"/>
  <c r="P487" i="18"/>
  <c r="AC486" i="18"/>
  <c r="AB486" i="18"/>
  <c r="Q486" i="18"/>
  <c r="P486" i="18"/>
  <c r="AC485" i="18"/>
  <c r="AB485" i="18"/>
  <c r="Q485" i="18"/>
  <c r="P485" i="18"/>
  <c r="AC484" i="18"/>
  <c r="AB484" i="18"/>
  <c r="Q484" i="18"/>
  <c r="P484" i="18"/>
  <c r="AC483" i="18"/>
  <c r="AB483" i="18"/>
  <c r="Q483" i="18"/>
  <c r="P483" i="18"/>
  <c r="AC125" i="18"/>
  <c r="AB125" i="18"/>
  <c r="Q125" i="18"/>
  <c r="P125" i="18"/>
  <c r="AC271" i="18"/>
  <c r="AB271" i="18"/>
  <c r="Q271" i="18"/>
  <c r="P271" i="18"/>
  <c r="AC482" i="18"/>
  <c r="AB482" i="18"/>
  <c r="Q482" i="18"/>
  <c r="P482" i="18"/>
  <c r="AC481" i="18"/>
  <c r="AB481" i="18"/>
  <c r="Q481" i="18"/>
  <c r="P481" i="18"/>
  <c r="AC113" i="18"/>
  <c r="AB113" i="18"/>
  <c r="Q113" i="18"/>
  <c r="P113" i="18"/>
  <c r="AC192" i="18"/>
  <c r="AB192" i="18"/>
  <c r="Q192" i="18"/>
  <c r="P192" i="18"/>
  <c r="AC211" i="18"/>
  <c r="AB211" i="18"/>
  <c r="Q211" i="18"/>
  <c r="P211" i="18"/>
  <c r="AC480" i="18"/>
  <c r="AB480" i="18"/>
  <c r="Q480" i="18"/>
  <c r="P480" i="18"/>
  <c r="AC479" i="18"/>
  <c r="AB479" i="18"/>
  <c r="Q479" i="18"/>
  <c r="P479" i="18"/>
  <c r="AC478" i="18"/>
  <c r="AB478" i="18"/>
  <c r="Q478" i="18"/>
  <c r="P478" i="18"/>
  <c r="AC477" i="18"/>
  <c r="AB477" i="18"/>
  <c r="Q477" i="18"/>
  <c r="P477" i="18"/>
  <c r="AC476" i="18"/>
  <c r="AB476" i="18"/>
  <c r="Q476" i="18"/>
  <c r="P476" i="18"/>
  <c r="AC475" i="18"/>
  <c r="AB475" i="18"/>
  <c r="Q475" i="18"/>
  <c r="P475" i="18"/>
  <c r="AC206" i="18"/>
  <c r="AB206" i="18"/>
  <c r="Q206" i="18"/>
  <c r="P206" i="18"/>
  <c r="AC474" i="18"/>
  <c r="AB474" i="18"/>
  <c r="Q474" i="18"/>
  <c r="P474" i="18"/>
  <c r="AC204" i="18"/>
  <c r="AB204" i="18"/>
  <c r="Q204" i="18"/>
  <c r="P204" i="18"/>
  <c r="AC104" i="18"/>
  <c r="AB104" i="18"/>
  <c r="Q104" i="18"/>
  <c r="P104" i="18"/>
  <c r="AC473" i="18"/>
  <c r="AB473" i="18"/>
  <c r="Q473" i="18"/>
  <c r="P473" i="18"/>
  <c r="AC472" i="18"/>
  <c r="AB472" i="18"/>
  <c r="Q472" i="18"/>
  <c r="P472" i="18"/>
  <c r="AC193" i="18"/>
  <c r="AB193" i="18"/>
  <c r="Q193" i="18"/>
  <c r="P193" i="18"/>
  <c r="AC272" i="18"/>
  <c r="AB272" i="18"/>
  <c r="Q272" i="18"/>
  <c r="P272" i="18"/>
  <c r="AC149" i="18"/>
  <c r="AB149" i="18"/>
  <c r="Q149" i="18"/>
  <c r="P149" i="18"/>
  <c r="AC471" i="18"/>
  <c r="AB471" i="18"/>
  <c r="Q471" i="18"/>
  <c r="P471" i="18"/>
  <c r="AC470" i="18"/>
  <c r="AB470" i="18"/>
  <c r="Q470" i="18"/>
  <c r="P470" i="18"/>
  <c r="AC469" i="18"/>
  <c r="AB469" i="18"/>
  <c r="Q469" i="18"/>
  <c r="P469" i="18"/>
  <c r="AC468" i="18"/>
  <c r="AB468" i="18"/>
  <c r="Q468" i="18"/>
  <c r="P468" i="18"/>
  <c r="AC467" i="18"/>
  <c r="AB467" i="18"/>
  <c r="Q467" i="18"/>
  <c r="P467" i="18"/>
  <c r="AC134" i="18"/>
  <c r="AB134" i="18"/>
  <c r="Q134" i="18"/>
  <c r="P134" i="18"/>
  <c r="AC466" i="18"/>
  <c r="AB466" i="18"/>
  <c r="Q466" i="18"/>
  <c r="P466" i="18"/>
  <c r="AC465" i="18"/>
  <c r="AB465" i="18"/>
  <c r="Q465" i="18"/>
  <c r="P465" i="18"/>
  <c r="AC464" i="18"/>
  <c r="AB464" i="18"/>
  <c r="Q464" i="18"/>
  <c r="P464" i="18"/>
  <c r="AC167" i="18"/>
  <c r="AB167" i="18"/>
  <c r="Q167" i="18"/>
  <c r="P167" i="18"/>
  <c r="AC463" i="18"/>
  <c r="AB463" i="18"/>
  <c r="Q463" i="18"/>
  <c r="P463" i="18"/>
  <c r="AC129" i="18"/>
  <c r="AB129" i="18"/>
  <c r="Q129" i="18"/>
  <c r="P129" i="18"/>
  <c r="AC462" i="18"/>
  <c r="AB462" i="18"/>
  <c r="Q462" i="18"/>
  <c r="P462" i="18"/>
  <c r="AC461" i="18"/>
  <c r="AB461" i="18"/>
  <c r="Q461" i="18"/>
  <c r="P461" i="18"/>
  <c r="AC460" i="18"/>
  <c r="AB460" i="18"/>
  <c r="Q460" i="18"/>
  <c r="P460" i="18"/>
  <c r="AC97" i="18"/>
  <c r="AB97" i="18"/>
  <c r="Q97" i="18"/>
  <c r="P97" i="18"/>
  <c r="AC459" i="18"/>
  <c r="AB459" i="18"/>
  <c r="Q459" i="18"/>
  <c r="P459" i="18"/>
  <c r="AC458" i="18"/>
  <c r="AB458" i="18"/>
  <c r="Q458" i="18"/>
  <c r="P458" i="18"/>
  <c r="AC457" i="18"/>
  <c r="AB457" i="18"/>
  <c r="Q457" i="18"/>
  <c r="P457" i="18"/>
  <c r="AC456" i="18"/>
  <c r="AB456" i="18"/>
  <c r="Q456" i="18"/>
  <c r="P456" i="18"/>
  <c r="AC455" i="18"/>
  <c r="AB455" i="18"/>
  <c r="Q455" i="18"/>
  <c r="P455" i="18"/>
  <c r="AC454" i="18"/>
  <c r="AB454" i="18"/>
  <c r="Q454" i="18"/>
  <c r="P454" i="18"/>
  <c r="AC258" i="18"/>
  <c r="AB258" i="18"/>
  <c r="Q258" i="18"/>
  <c r="P258" i="18"/>
  <c r="AC453" i="18"/>
  <c r="AB453" i="18"/>
  <c r="Q453" i="18"/>
  <c r="P453" i="18"/>
  <c r="AC173" i="18"/>
  <c r="AB173" i="18"/>
  <c r="Q173" i="18"/>
  <c r="P173" i="18"/>
  <c r="AC96" i="18"/>
  <c r="AB96" i="18"/>
  <c r="Q96" i="18"/>
  <c r="P96" i="18"/>
  <c r="AC95" i="18"/>
  <c r="AB95" i="18"/>
  <c r="Q95" i="18"/>
  <c r="P95" i="18"/>
  <c r="AC452" i="18"/>
  <c r="AB452" i="18"/>
  <c r="Q452" i="18"/>
  <c r="P452" i="18"/>
  <c r="AC451" i="18"/>
  <c r="AB451" i="18"/>
  <c r="Q451" i="18"/>
  <c r="P451" i="18"/>
  <c r="AC450" i="18"/>
  <c r="AB450" i="18"/>
  <c r="Q450" i="18"/>
  <c r="P450" i="18"/>
  <c r="AC449" i="18"/>
  <c r="AB449" i="18"/>
  <c r="Q449" i="18"/>
  <c r="P449" i="18"/>
  <c r="AC448" i="18"/>
  <c r="AB448" i="18"/>
  <c r="Q448" i="18"/>
  <c r="P448" i="18"/>
  <c r="AC447" i="18"/>
  <c r="AB447" i="18"/>
  <c r="Q447" i="18"/>
  <c r="P447" i="18"/>
  <c r="AC446" i="18"/>
  <c r="AB446" i="18"/>
  <c r="Q446" i="18"/>
  <c r="P446" i="18"/>
  <c r="AC94" i="18"/>
  <c r="AB94" i="18"/>
  <c r="Q94" i="18"/>
  <c r="P94" i="18"/>
  <c r="AC252" i="18"/>
  <c r="AB252" i="18"/>
  <c r="Q252" i="18"/>
  <c r="P252" i="18"/>
  <c r="AC445" i="18"/>
  <c r="AB445" i="18"/>
  <c r="Q445" i="18"/>
  <c r="P445" i="18"/>
  <c r="AC444" i="18"/>
  <c r="AB444" i="18"/>
  <c r="Q444" i="18"/>
  <c r="P444" i="18"/>
  <c r="AC443" i="18"/>
  <c r="AB443" i="18"/>
  <c r="Q443" i="18"/>
  <c r="P443" i="18"/>
  <c r="AC442" i="18"/>
  <c r="AB442" i="18"/>
  <c r="Q442" i="18"/>
  <c r="P442" i="18"/>
  <c r="AC441" i="18"/>
  <c r="AB441" i="18"/>
  <c r="Q441" i="18"/>
  <c r="P441" i="18"/>
  <c r="AC93" i="18"/>
  <c r="AB93" i="18"/>
  <c r="Q93" i="18"/>
  <c r="P93" i="18"/>
  <c r="AC440" i="18"/>
  <c r="AB440" i="18"/>
  <c r="Q440" i="18"/>
  <c r="P440" i="18"/>
  <c r="AC112" i="18"/>
  <c r="AB112" i="18"/>
  <c r="Q112" i="18"/>
  <c r="P112" i="18"/>
  <c r="AC439" i="18"/>
  <c r="AB439" i="18"/>
  <c r="Q439" i="18"/>
  <c r="P439" i="18"/>
  <c r="AC438" i="18"/>
  <c r="AB438" i="18"/>
  <c r="Q438" i="18"/>
  <c r="P438" i="18"/>
  <c r="AC277" i="18"/>
  <c r="AB277" i="18"/>
  <c r="Q277" i="18"/>
  <c r="P277" i="18"/>
  <c r="AC437" i="18"/>
  <c r="AB437" i="18"/>
  <c r="Q437" i="18"/>
  <c r="P437" i="18"/>
  <c r="AC243" i="18"/>
  <c r="AB243" i="18"/>
  <c r="Q243" i="18"/>
  <c r="P243" i="18"/>
  <c r="AC200" i="18"/>
  <c r="AB200" i="18"/>
  <c r="Q200" i="18"/>
  <c r="P200" i="18"/>
  <c r="AC436" i="18"/>
  <c r="AB436" i="18"/>
  <c r="Q436" i="18"/>
  <c r="P436" i="18"/>
  <c r="AC435" i="18"/>
  <c r="AB435" i="18"/>
  <c r="Q435" i="18"/>
  <c r="P435" i="18"/>
  <c r="AC434" i="18"/>
  <c r="AB434" i="18"/>
  <c r="Q434" i="18"/>
  <c r="P434" i="18"/>
  <c r="AC433" i="18"/>
  <c r="AB433" i="18"/>
  <c r="Q433" i="18"/>
  <c r="P433" i="18"/>
  <c r="AC432" i="18"/>
  <c r="AB432" i="18"/>
  <c r="Q432" i="18"/>
  <c r="P432" i="18"/>
  <c r="AC431" i="18"/>
  <c r="AB431" i="18"/>
  <c r="Q431" i="18"/>
  <c r="P431" i="18"/>
  <c r="AC430" i="18"/>
  <c r="AB430" i="18"/>
  <c r="Q430" i="18"/>
  <c r="P430" i="18"/>
  <c r="AC429" i="18"/>
  <c r="AB429" i="18"/>
  <c r="Q429" i="18"/>
  <c r="P429" i="18"/>
  <c r="AC212" i="18"/>
  <c r="AB212" i="18"/>
  <c r="Q212" i="18"/>
  <c r="P212" i="18"/>
  <c r="AC194" i="18"/>
  <c r="AB194" i="18"/>
  <c r="Q194" i="18"/>
  <c r="P194" i="18"/>
  <c r="AC428" i="18"/>
  <c r="AB428" i="18"/>
  <c r="Q428" i="18"/>
  <c r="P428" i="18"/>
  <c r="AC427" i="18"/>
  <c r="AB427" i="18"/>
  <c r="Q427" i="18"/>
  <c r="P427" i="18"/>
  <c r="AC426" i="18"/>
  <c r="AB426" i="18"/>
  <c r="Q426" i="18"/>
  <c r="P426" i="18"/>
  <c r="AC216" i="18"/>
  <c r="AB216" i="18"/>
  <c r="Q216" i="18"/>
  <c r="P216" i="18"/>
  <c r="AC116" i="18"/>
  <c r="AB116" i="18"/>
  <c r="Q116" i="18"/>
  <c r="P116" i="18"/>
  <c r="AC425" i="18"/>
  <c r="AB425" i="18"/>
  <c r="Q425" i="18"/>
  <c r="P425" i="18"/>
  <c r="AC260" i="18"/>
  <c r="AB260" i="18"/>
  <c r="Q260" i="18"/>
  <c r="P260" i="18"/>
  <c r="AC111" i="18"/>
  <c r="AB111" i="18"/>
  <c r="Q111" i="18"/>
  <c r="P111" i="18"/>
  <c r="AC424" i="18"/>
  <c r="AB424" i="18"/>
  <c r="Q424" i="18"/>
  <c r="P424" i="18"/>
  <c r="AC423" i="18"/>
  <c r="AB423" i="18"/>
  <c r="Q423" i="18"/>
  <c r="P423" i="18"/>
  <c r="AC102" i="18"/>
  <c r="AB102" i="18"/>
  <c r="Q102" i="18"/>
  <c r="P102" i="18"/>
  <c r="AC422" i="18"/>
  <c r="AB422" i="18"/>
  <c r="Q422" i="18"/>
  <c r="P422" i="18"/>
  <c r="AC421" i="18"/>
  <c r="AB421" i="18"/>
  <c r="Q421" i="18"/>
  <c r="P421" i="18"/>
  <c r="AC279" i="18"/>
  <c r="AB279" i="18"/>
  <c r="Q279" i="18"/>
  <c r="P279" i="18"/>
  <c r="AC420" i="18"/>
  <c r="AB420" i="18"/>
  <c r="Q420" i="18"/>
  <c r="P420" i="18"/>
  <c r="AC419" i="18"/>
  <c r="AB419" i="18"/>
  <c r="Q419" i="18"/>
  <c r="P419" i="18"/>
  <c r="AC418" i="18"/>
  <c r="AB418" i="18"/>
  <c r="Q418" i="18"/>
  <c r="P418" i="18"/>
  <c r="AC151" i="18"/>
  <c r="AB151" i="18"/>
  <c r="Q151" i="18"/>
  <c r="P151" i="18"/>
  <c r="AC417" i="18"/>
  <c r="AB417" i="18"/>
  <c r="Q417" i="18"/>
  <c r="P417" i="18"/>
  <c r="AC236" i="18"/>
  <c r="AB236" i="18"/>
  <c r="Q236" i="18"/>
  <c r="P236" i="18"/>
  <c r="AC416" i="18"/>
  <c r="AB416" i="18"/>
  <c r="Q416" i="18"/>
  <c r="P416" i="18"/>
  <c r="AC415" i="18"/>
  <c r="AB415" i="18"/>
  <c r="Q415" i="18"/>
  <c r="P415" i="18"/>
  <c r="AC161" i="18"/>
  <c r="AB161" i="18"/>
  <c r="Q161" i="18"/>
  <c r="P161" i="18"/>
  <c r="AC414" i="18"/>
  <c r="AB414" i="18"/>
  <c r="Q414" i="18"/>
  <c r="P414" i="18"/>
  <c r="AC413" i="18"/>
  <c r="AB413" i="18"/>
  <c r="Q413" i="18"/>
  <c r="P413" i="18"/>
  <c r="AC412" i="18"/>
  <c r="AB412" i="18"/>
  <c r="Q412" i="18"/>
  <c r="P412" i="18"/>
  <c r="AC411" i="18"/>
  <c r="AB411" i="18"/>
  <c r="Q411" i="18"/>
  <c r="P411" i="18"/>
  <c r="AC155" i="18"/>
  <c r="AB155" i="18"/>
  <c r="Q155" i="18"/>
  <c r="P155" i="18"/>
  <c r="AC410" i="18"/>
  <c r="AB410" i="18"/>
  <c r="Q410" i="18"/>
  <c r="P410" i="18"/>
  <c r="AC409" i="18"/>
  <c r="AB409" i="18"/>
  <c r="Q409" i="18"/>
  <c r="P409" i="18"/>
  <c r="AC408" i="18"/>
  <c r="AB408" i="18"/>
  <c r="Q408" i="18"/>
  <c r="P408" i="18"/>
  <c r="AC117" i="18"/>
  <c r="AB117" i="18"/>
  <c r="Q117" i="18"/>
  <c r="P117" i="18"/>
  <c r="AC407" i="18"/>
  <c r="AB407" i="18"/>
  <c r="Q407" i="18"/>
  <c r="P407" i="18"/>
  <c r="AC406" i="18"/>
  <c r="AB406" i="18"/>
  <c r="Q406" i="18"/>
  <c r="P406" i="18"/>
  <c r="AC405" i="18"/>
  <c r="AB405" i="18"/>
  <c r="Q405" i="18"/>
  <c r="P405" i="18"/>
  <c r="AC404" i="18"/>
  <c r="AB404" i="18"/>
  <c r="Q404" i="18"/>
  <c r="P404" i="18"/>
  <c r="AC403" i="18"/>
  <c r="AB403" i="18"/>
  <c r="Q403" i="18"/>
  <c r="P403" i="18"/>
  <c r="AC402" i="18"/>
  <c r="AB402" i="18"/>
  <c r="Q402" i="18"/>
  <c r="P402" i="18"/>
  <c r="AC401" i="18"/>
  <c r="AB401" i="18"/>
  <c r="Q401" i="18"/>
  <c r="P401" i="18"/>
  <c r="AC222" i="18"/>
  <c r="AB222" i="18"/>
  <c r="Q222" i="18"/>
  <c r="P222" i="18"/>
  <c r="AC400" i="18"/>
  <c r="AB400" i="18"/>
  <c r="Q400" i="18"/>
  <c r="P400" i="18"/>
  <c r="AC399" i="18"/>
  <c r="AB399" i="18"/>
  <c r="Q399" i="18"/>
  <c r="P399" i="18"/>
  <c r="AC140" i="18"/>
  <c r="AB140" i="18"/>
  <c r="Q140" i="18"/>
  <c r="P140" i="18"/>
  <c r="AC398" i="18"/>
  <c r="AB398" i="18"/>
  <c r="Q398" i="18"/>
  <c r="P398" i="18"/>
  <c r="AC397" i="18"/>
  <c r="AB397" i="18"/>
  <c r="Q397" i="18"/>
  <c r="P397" i="18"/>
  <c r="AC396" i="18"/>
  <c r="AB396" i="18"/>
  <c r="Q396" i="18"/>
  <c r="P396" i="18"/>
  <c r="AC219" i="18"/>
  <c r="AB219" i="18"/>
  <c r="Q219" i="18"/>
  <c r="P219" i="18"/>
  <c r="AC395" i="18"/>
  <c r="AB395" i="18"/>
  <c r="Q395" i="18"/>
  <c r="P395" i="18"/>
  <c r="AC394" i="18"/>
  <c r="AB394" i="18"/>
  <c r="Q394" i="18"/>
  <c r="P394" i="18"/>
  <c r="AC145" i="18"/>
  <c r="AB145" i="18"/>
  <c r="Q145" i="18"/>
  <c r="P145" i="18"/>
  <c r="AC393" i="18"/>
  <c r="AB393" i="18"/>
  <c r="Q393" i="18"/>
  <c r="P393" i="18"/>
  <c r="AC392" i="18"/>
  <c r="AB392" i="18"/>
  <c r="Q392" i="18"/>
  <c r="P392" i="18"/>
  <c r="AC391" i="18"/>
  <c r="AB391" i="18"/>
  <c r="Q391" i="18"/>
  <c r="P391" i="18"/>
  <c r="AC181" i="18"/>
  <c r="AB181" i="18"/>
  <c r="Q181" i="18"/>
  <c r="P181" i="18"/>
  <c r="AC390" i="18"/>
  <c r="AB390" i="18"/>
  <c r="Q390" i="18"/>
  <c r="P390" i="18"/>
  <c r="AC188" i="18"/>
  <c r="AB188" i="18"/>
  <c r="Q188" i="18"/>
  <c r="P188" i="18"/>
  <c r="AC92" i="18"/>
  <c r="AB92" i="18"/>
  <c r="Q92" i="18"/>
  <c r="P92" i="18"/>
  <c r="AC389" i="18"/>
  <c r="AB389" i="18"/>
  <c r="Q389" i="18"/>
  <c r="P389" i="18"/>
  <c r="AC267" i="18"/>
  <c r="AB267" i="18"/>
  <c r="Q267" i="18"/>
  <c r="P267" i="18"/>
  <c r="AC388" i="18"/>
  <c r="AB388" i="18"/>
  <c r="Q388" i="18"/>
  <c r="P388" i="18"/>
  <c r="AC233" i="18"/>
  <c r="AB233" i="18"/>
  <c r="Q233" i="18"/>
  <c r="P233" i="18"/>
  <c r="AC213" i="18"/>
  <c r="AB213" i="18"/>
  <c r="Q213" i="18"/>
  <c r="P213" i="18"/>
  <c r="AC234" i="18"/>
  <c r="AB234" i="18"/>
  <c r="Q234" i="18"/>
  <c r="P234" i="18"/>
  <c r="AC124" i="18"/>
  <c r="AB124" i="18"/>
  <c r="Q124" i="18"/>
  <c r="P124" i="18"/>
  <c r="AC387" i="18"/>
  <c r="AB387" i="18"/>
  <c r="Q387" i="18"/>
  <c r="P387" i="18"/>
  <c r="AC159" i="18"/>
  <c r="AB159" i="18"/>
  <c r="Q159" i="18"/>
  <c r="P159" i="18"/>
  <c r="AC386" i="18"/>
  <c r="AB386" i="18"/>
  <c r="Q386" i="18"/>
  <c r="P386" i="18"/>
  <c r="AC385" i="18"/>
  <c r="AB385" i="18"/>
  <c r="Q385" i="18"/>
  <c r="P385" i="18"/>
  <c r="AC384" i="18"/>
  <c r="AB384" i="18"/>
  <c r="Q384" i="18"/>
  <c r="P384" i="18"/>
  <c r="AC383" i="18"/>
  <c r="AB383" i="18"/>
  <c r="Q383" i="18"/>
  <c r="P383" i="18"/>
  <c r="AC224" i="18"/>
  <c r="AB224" i="18"/>
  <c r="Q224" i="18"/>
  <c r="P224" i="18"/>
  <c r="AC382" i="18"/>
  <c r="AB382" i="18"/>
  <c r="Q382" i="18"/>
  <c r="P382" i="18"/>
  <c r="AC381" i="18"/>
  <c r="AB381" i="18"/>
  <c r="Q381" i="18"/>
  <c r="P381" i="18"/>
  <c r="AC380" i="18"/>
  <c r="AB380" i="18"/>
  <c r="Q380" i="18"/>
  <c r="P380" i="18"/>
  <c r="AC379" i="18"/>
  <c r="AB379" i="18"/>
  <c r="Q379" i="18"/>
  <c r="P379" i="18"/>
  <c r="AC259" i="18"/>
  <c r="AB259" i="18"/>
  <c r="Q259" i="18"/>
  <c r="P259" i="18"/>
  <c r="AC378" i="18"/>
  <c r="AB378" i="18"/>
  <c r="Q378" i="18"/>
  <c r="P378" i="18"/>
  <c r="AC377" i="18"/>
  <c r="AB377" i="18"/>
  <c r="Q377" i="18"/>
  <c r="P377" i="18"/>
  <c r="AC103" i="18"/>
  <c r="AB103" i="18"/>
  <c r="Q103" i="18"/>
  <c r="P103" i="18"/>
  <c r="AC376" i="18"/>
  <c r="AB376" i="18"/>
  <c r="Q376" i="18"/>
  <c r="P376" i="18"/>
  <c r="AC375" i="18"/>
  <c r="AB375" i="18"/>
  <c r="Q375" i="18"/>
  <c r="P375" i="18"/>
  <c r="AC374" i="18"/>
  <c r="AB374" i="18"/>
  <c r="Q374" i="18"/>
  <c r="P374" i="18"/>
  <c r="AC230" i="18"/>
  <c r="AB230" i="18"/>
  <c r="Q230" i="18"/>
  <c r="P230" i="18"/>
  <c r="AC373" i="18"/>
  <c r="AB373" i="18"/>
  <c r="Q373" i="18"/>
  <c r="P373" i="18"/>
  <c r="AC372" i="18"/>
  <c r="AB372" i="18"/>
  <c r="Q372" i="18"/>
  <c r="P372" i="18"/>
  <c r="AC371" i="18"/>
  <c r="AB371" i="18"/>
  <c r="Q371" i="18"/>
  <c r="P371" i="18"/>
  <c r="AC187" i="18"/>
  <c r="AB187" i="18"/>
  <c r="Q187" i="18"/>
  <c r="P187" i="18"/>
  <c r="AC370" i="18"/>
  <c r="AB370" i="18"/>
  <c r="Q370" i="18"/>
  <c r="P370" i="18"/>
  <c r="AC369" i="18"/>
  <c r="AB369" i="18"/>
  <c r="Q369" i="18"/>
  <c r="P369" i="18"/>
  <c r="AC368" i="18"/>
  <c r="AB368" i="18"/>
  <c r="Q368" i="18"/>
  <c r="P368" i="18"/>
  <c r="AC367" i="18"/>
  <c r="AB367" i="18"/>
  <c r="Q367" i="18"/>
  <c r="P367" i="18"/>
  <c r="AC255" i="18"/>
  <c r="AB255" i="18"/>
  <c r="Q255" i="18"/>
  <c r="P255" i="18"/>
  <c r="AC366" i="18"/>
  <c r="AB366" i="18"/>
  <c r="Q366" i="18"/>
  <c r="P366" i="18"/>
  <c r="AC270" i="18"/>
  <c r="AB270" i="18"/>
  <c r="Q270" i="18"/>
  <c r="P270" i="18"/>
  <c r="AC365" i="18"/>
  <c r="AB365" i="18"/>
  <c r="Q365" i="18"/>
  <c r="P365" i="18"/>
  <c r="AC364" i="18"/>
  <c r="AB364" i="18"/>
  <c r="Q364" i="18"/>
  <c r="P364" i="18"/>
  <c r="AC363" i="18"/>
  <c r="AB363" i="18"/>
  <c r="Q363" i="18"/>
  <c r="P363" i="18"/>
  <c r="AC362" i="18"/>
  <c r="AB362" i="18"/>
  <c r="Q362" i="18"/>
  <c r="P362" i="18"/>
  <c r="AC361" i="18"/>
  <c r="AB361" i="18"/>
  <c r="Q361" i="18"/>
  <c r="P361" i="18"/>
  <c r="AC360" i="18"/>
  <c r="AB360" i="18"/>
  <c r="Q360" i="18"/>
  <c r="P360" i="18"/>
  <c r="AC359" i="18"/>
  <c r="AB359" i="18"/>
  <c r="Q359" i="18"/>
  <c r="P359" i="18"/>
  <c r="AC358" i="18"/>
  <c r="AB358" i="18"/>
  <c r="Q358" i="18"/>
  <c r="P358" i="18"/>
  <c r="AC357" i="18"/>
  <c r="AB357" i="18"/>
  <c r="Q357" i="18"/>
  <c r="P357" i="18"/>
  <c r="AC356" i="18"/>
  <c r="AB356" i="18"/>
  <c r="Q356" i="18"/>
  <c r="P356" i="18"/>
  <c r="AC355" i="18"/>
  <c r="AB355" i="18"/>
  <c r="Q355" i="18"/>
  <c r="P355" i="18"/>
  <c r="AC354" i="18"/>
  <c r="AB354" i="18"/>
  <c r="Q354" i="18"/>
  <c r="P354" i="18"/>
  <c r="AC150" i="18"/>
  <c r="AB150" i="18"/>
  <c r="Q150" i="18"/>
  <c r="P150" i="18"/>
  <c r="AC154" i="18"/>
  <c r="AB154" i="18"/>
  <c r="Q154" i="18"/>
  <c r="P154" i="18"/>
  <c r="AC353" i="18"/>
  <c r="AB353" i="18"/>
  <c r="Q353" i="18"/>
  <c r="P353" i="18"/>
  <c r="AC352" i="18"/>
  <c r="AB352" i="18"/>
  <c r="Q352" i="18"/>
  <c r="P352" i="18"/>
  <c r="AC351" i="18"/>
  <c r="AB351" i="18"/>
  <c r="Q351" i="18"/>
  <c r="P351" i="18"/>
  <c r="AC250" i="18"/>
  <c r="AB250" i="18"/>
  <c r="Q250" i="18"/>
  <c r="P250" i="18"/>
  <c r="AC350" i="18"/>
  <c r="AB350" i="18"/>
  <c r="Q350" i="18"/>
  <c r="P350" i="18"/>
  <c r="AC349" i="18"/>
  <c r="AB349" i="18"/>
  <c r="Q349" i="18"/>
  <c r="P349" i="18"/>
  <c r="AC228" i="18"/>
  <c r="AB228" i="18"/>
  <c r="Q228" i="18"/>
  <c r="P228" i="18"/>
  <c r="AC276" i="18"/>
  <c r="AB276" i="18"/>
  <c r="Q276" i="18"/>
  <c r="P276" i="18"/>
  <c r="AC348" i="18"/>
  <c r="AB348" i="18"/>
  <c r="Q348" i="18"/>
  <c r="P348" i="18"/>
  <c r="AC347" i="18"/>
  <c r="AB347" i="18"/>
  <c r="Q347" i="18"/>
  <c r="P347" i="18"/>
  <c r="AC131" i="18"/>
  <c r="AB131" i="18"/>
  <c r="Q131" i="18"/>
  <c r="P131" i="18"/>
  <c r="AC346" i="18"/>
  <c r="AB346" i="18"/>
  <c r="Q346" i="18"/>
  <c r="P346" i="18"/>
  <c r="AC156" i="18"/>
  <c r="AB156" i="18"/>
  <c r="Q156" i="18"/>
  <c r="P156" i="18"/>
  <c r="AC345" i="18"/>
  <c r="AB345" i="18"/>
  <c r="Q345" i="18"/>
  <c r="P345" i="18"/>
  <c r="AC344" i="18"/>
  <c r="AB344" i="18"/>
  <c r="Q344" i="18"/>
  <c r="P344" i="18"/>
  <c r="AC343" i="18"/>
  <c r="AB343" i="18"/>
  <c r="Q343" i="18"/>
  <c r="P343" i="18"/>
  <c r="AC342" i="18"/>
  <c r="AB342" i="18"/>
  <c r="Q342" i="18"/>
  <c r="P342" i="18"/>
  <c r="AC341" i="18"/>
  <c r="AB341" i="18"/>
  <c r="Q341" i="18"/>
  <c r="P341" i="18"/>
  <c r="AC340" i="18"/>
  <c r="AB340" i="18"/>
  <c r="Q340" i="18"/>
  <c r="P340" i="18"/>
  <c r="AC339" i="18"/>
  <c r="AB339" i="18"/>
  <c r="Q339" i="18"/>
  <c r="P339" i="18"/>
  <c r="AC338" i="18"/>
  <c r="AB338" i="18"/>
  <c r="Q338" i="18"/>
  <c r="P338" i="18"/>
  <c r="AC337" i="18"/>
  <c r="AB337" i="18"/>
  <c r="Q337" i="18"/>
  <c r="P337" i="18"/>
  <c r="AC336" i="18"/>
  <c r="AB336" i="18"/>
  <c r="Q336" i="18"/>
  <c r="P336" i="18"/>
  <c r="AC265" i="18"/>
  <c r="AB265" i="18"/>
  <c r="Q265" i="18"/>
  <c r="P265" i="18"/>
  <c r="AC335" i="18"/>
  <c r="AB335" i="18"/>
  <c r="Q335" i="18"/>
  <c r="P335" i="18"/>
  <c r="AC334" i="18"/>
  <c r="AB334" i="18"/>
  <c r="Q334" i="18"/>
  <c r="P334" i="18"/>
  <c r="AC91" i="18"/>
  <c r="AB91" i="18"/>
  <c r="Q91" i="18"/>
  <c r="P91" i="18"/>
  <c r="AC333" i="18"/>
  <c r="AB333" i="18"/>
  <c r="Q333" i="18"/>
  <c r="P333" i="18"/>
  <c r="AC332" i="18"/>
  <c r="AB332" i="18"/>
  <c r="Q332" i="18"/>
  <c r="P332" i="18"/>
  <c r="AC331" i="18"/>
  <c r="AB331" i="18"/>
  <c r="Q331" i="18"/>
  <c r="P331" i="18"/>
  <c r="AC101" i="18"/>
  <c r="AB101" i="18"/>
  <c r="Q101" i="18"/>
  <c r="P101" i="18"/>
  <c r="AC144" i="18"/>
  <c r="AB144" i="18"/>
  <c r="Q144" i="18"/>
  <c r="P144" i="18"/>
  <c r="AC245" i="18"/>
  <c r="AB245" i="18"/>
  <c r="Q245" i="18"/>
  <c r="P245" i="18"/>
  <c r="AC330" i="18"/>
  <c r="AB330" i="18"/>
  <c r="Q330" i="18"/>
  <c r="P330" i="18"/>
  <c r="AC329" i="18"/>
  <c r="AB329" i="18"/>
  <c r="Q329" i="18"/>
  <c r="P329" i="18"/>
  <c r="AC328" i="18"/>
  <c r="AB328" i="18"/>
  <c r="Q328" i="18"/>
  <c r="P328" i="18"/>
  <c r="AC327" i="18"/>
  <c r="AB327" i="18"/>
  <c r="Q327" i="18"/>
  <c r="P327" i="18"/>
  <c r="AC133" i="18"/>
  <c r="AB133" i="18"/>
  <c r="Q133" i="18"/>
  <c r="P133" i="18"/>
  <c r="AC326" i="18"/>
  <c r="AB326" i="18"/>
  <c r="Q326" i="18"/>
  <c r="P326" i="18"/>
  <c r="AC325" i="18"/>
  <c r="AB325" i="18"/>
  <c r="Q325" i="18"/>
  <c r="P325" i="18"/>
  <c r="AC324" i="18"/>
  <c r="AB324" i="18"/>
  <c r="Q324" i="18"/>
  <c r="P324" i="18"/>
  <c r="AC323" i="18"/>
  <c r="AB323" i="18"/>
  <c r="Q323" i="18"/>
  <c r="P323" i="18"/>
  <c r="AC322" i="18"/>
  <c r="AB322" i="18"/>
  <c r="Q322" i="18"/>
  <c r="P322" i="18"/>
  <c r="AC121" i="18"/>
  <c r="AB121" i="18"/>
  <c r="Q121" i="18"/>
  <c r="P121" i="18"/>
  <c r="AC321" i="18"/>
  <c r="AB321" i="18"/>
  <c r="Q321" i="18"/>
  <c r="P321" i="18"/>
  <c r="AC120" i="18"/>
  <c r="AB120" i="18"/>
  <c r="Q120" i="18"/>
  <c r="P120" i="18"/>
  <c r="AC320" i="18"/>
  <c r="AB320" i="18"/>
  <c r="Q320" i="18"/>
  <c r="P320" i="18"/>
  <c r="AC319" i="18"/>
  <c r="AB319" i="18"/>
  <c r="Q319" i="18"/>
  <c r="P319" i="18"/>
  <c r="AC244" i="18"/>
  <c r="AB244" i="18"/>
  <c r="Q244" i="18"/>
  <c r="P244" i="18"/>
  <c r="AC318" i="18"/>
  <c r="AB318" i="18"/>
  <c r="Q318" i="18"/>
  <c r="P318" i="18"/>
  <c r="AC152" i="18"/>
  <c r="AB152" i="18"/>
  <c r="Q152" i="18"/>
  <c r="P152" i="18"/>
  <c r="AC317" i="18"/>
  <c r="AB317" i="18"/>
  <c r="Q317" i="18"/>
  <c r="P317" i="18"/>
  <c r="AC316" i="18"/>
  <c r="AB316" i="18"/>
  <c r="Q316" i="18"/>
  <c r="P316" i="18"/>
  <c r="AC315" i="18"/>
  <c r="AB315" i="18"/>
  <c r="Q315" i="18"/>
  <c r="P315" i="18"/>
  <c r="AC314" i="18"/>
  <c r="AB314" i="18"/>
  <c r="Q314" i="18"/>
  <c r="P314" i="18"/>
  <c r="AC197" i="18"/>
  <c r="AB197" i="18"/>
  <c r="Q197" i="18"/>
  <c r="P197" i="18"/>
  <c r="AC313" i="18"/>
  <c r="AB313" i="18"/>
  <c r="Q313" i="18"/>
  <c r="P313" i="18"/>
  <c r="AC312" i="18"/>
  <c r="AB312" i="18"/>
  <c r="Q312" i="18"/>
  <c r="P312" i="18"/>
  <c r="AC311" i="18"/>
  <c r="AB311" i="18"/>
  <c r="Q311" i="18"/>
  <c r="P311" i="18"/>
  <c r="AC310" i="18"/>
  <c r="AB310" i="18"/>
  <c r="Q310" i="18"/>
  <c r="P310" i="18"/>
  <c r="AC182" i="18"/>
  <c r="AB182" i="18"/>
  <c r="Q182" i="18"/>
  <c r="P182" i="18"/>
  <c r="AC309" i="18"/>
  <c r="AB309" i="18"/>
  <c r="Q309" i="18"/>
  <c r="P309" i="18"/>
  <c r="AC218" i="18"/>
  <c r="AB218" i="18"/>
  <c r="Q218" i="18"/>
  <c r="P218" i="18"/>
  <c r="AC308" i="18"/>
  <c r="AB308" i="18"/>
  <c r="Q308" i="18"/>
  <c r="P308" i="18"/>
  <c r="AC307" i="18"/>
  <c r="AB307" i="18"/>
  <c r="Q307" i="18"/>
  <c r="P307" i="18"/>
  <c r="AC306" i="18"/>
  <c r="AB306" i="18"/>
  <c r="Q306" i="18"/>
  <c r="P306" i="18"/>
  <c r="AC305" i="18"/>
  <c r="AB305" i="18"/>
  <c r="Q305" i="18"/>
  <c r="P305" i="18"/>
  <c r="AC135" i="18"/>
  <c r="AB135" i="18"/>
  <c r="Q135" i="18"/>
  <c r="P135" i="18"/>
  <c r="AC304" i="18"/>
  <c r="AB304" i="18"/>
  <c r="Q304" i="18"/>
  <c r="P304" i="18"/>
  <c r="AC303" i="18"/>
  <c r="AB303" i="18"/>
  <c r="Q303" i="18"/>
  <c r="P303" i="18"/>
  <c r="AC249" i="18"/>
  <c r="AB249" i="18"/>
  <c r="Q249" i="18"/>
  <c r="P249" i="18"/>
  <c r="AC302" i="18"/>
  <c r="AB302" i="18"/>
  <c r="Q302" i="18"/>
  <c r="P302" i="18"/>
  <c r="AC148" i="18"/>
  <c r="AB148" i="18"/>
  <c r="Q148" i="18"/>
  <c r="P148" i="18"/>
  <c r="AC301" i="18"/>
  <c r="AB301" i="18"/>
  <c r="Q301" i="18"/>
  <c r="P301" i="18"/>
  <c r="AC300" i="18"/>
  <c r="AB300" i="18"/>
  <c r="Q300" i="18"/>
  <c r="P300" i="18"/>
  <c r="AC299" i="18"/>
  <c r="AB299" i="18"/>
  <c r="Q299" i="18"/>
  <c r="P299" i="18"/>
  <c r="AC298" i="18"/>
  <c r="AB298" i="18"/>
  <c r="Q298" i="18"/>
  <c r="P298" i="18"/>
  <c r="AC297" i="18"/>
  <c r="AB297" i="18"/>
  <c r="Q297" i="18"/>
  <c r="P297" i="18"/>
  <c r="AC296" i="18"/>
  <c r="AB296" i="18"/>
  <c r="Q296" i="18"/>
  <c r="P296" i="18"/>
  <c r="AC295" i="18"/>
  <c r="AB295" i="18"/>
  <c r="Q295" i="18"/>
  <c r="P295" i="18"/>
  <c r="AC294" i="18"/>
  <c r="AB294" i="18"/>
  <c r="Q294" i="18"/>
  <c r="P294" i="18"/>
  <c r="AC162" i="18"/>
  <c r="AB162" i="18"/>
  <c r="Q162" i="18"/>
  <c r="P162" i="18"/>
  <c r="AC293" i="18"/>
  <c r="AB293" i="18"/>
  <c r="Q293" i="18"/>
  <c r="P293" i="18"/>
  <c r="AC292" i="18"/>
  <c r="AB292" i="18"/>
  <c r="Q292" i="18"/>
  <c r="P292" i="18"/>
  <c r="AC291" i="18"/>
  <c r="AB291" i="18"/>
  <c r="Q291" i="18"/>
  <c r="P291" i="18"/>
  <c r="AC290" i="18"/>
  <c r="AB290" i="18"/>
  <c r="Q290" i="18"/>
  <c r="P290" i="18"/>
  <c r="AC289" i="18"/>
  <c r="AB289" i="18"/>
  <c r="Q289" i="18"/>
  <c r="P289" i="18"/>
  <c r="AC288" i="18"/>
  <c r="AB288" i="18"/>
  <c r="Q288" i="18"/>
  <c r="P288" i="18"/>
  <c r="AC287" i="18"/>
  <c r="AB287" i="18"/>
  <c r="Q287" i="18"/>
  <c r="P287" i="18"/>
  <c r="AC286" i="18"/>
  <c r="AB286" i="18"/>
  <c r="Q286" i="18"/>
  <c r="P286" i="18"/>
  <c r="AC285" i="18"/>
  <c r="AB285" i="18"/>
  <c r="Q285" i="18"/>
  <c r="P285" i="18"/>
  <c r="AC201" i="18"/>
  <c r="AB201" i="18"/>
  <c r="Q201" i="18"/>
  <c r="P201" i="18"/>
  <c r="AC184" i="18"/>
  <c r="AB184" i="18"/>
  <c r="Q184" i="18"/>
  <c r="P184" i="18"/>
  <c r="AC284" i="18"/>
  <c r="AB284" i="18"/>
  <c r="Q284" i="18"/>
  <c r="P284" i="18"/>
  <c r="AC210" i="18"/>
  <c r="AB210" i="18"/>
  <c r="Q210" i="18"/>
  <c r="P210" i="18"/>
  <c r="AC223" i="18"/>
  <c r="AB223" i="18"/>
  <c r="Q223" i="18"/>
  <c r="P223" i="18"/>
  <c r="AC283" i="18"/>
  <c r="AB283" i="18"/>
  <c r="Q283" i="18"/>
  <c r="P283" i="18"/>
  <c r="AC90" i="18"/>
  <c r="AB90" i="18"/>
  <c r="Q90" i="18"/>
  <c r="P90" i="18"/>
  <c r="AC282" i="18"/>
  <c r="AB282" i="18"/>
  <c r="Q282" i="18"/>
  <c r="P282" i="18"/>
  <c r="AC281" i="18"/>
  <c r="AB281" i="18"/>
  <c r="Q281" i="18"/>
  <c r="P281" i="18"/>
  <c r="AC280" i="18"/>
  <c r="AB280" i="18"/>
  <c r="Q280" i="18"/>
  <c r="P280" i="18"/>
  <c r="H23" i="17"/>
  <c r="C4" i="17"/>
  <c r="I21" i="17"/>
  <c r="F23" i="17"/>
  <c r="G22" i="17"/>
  <c r="I22" i="17"/>
  <c r="G3" i="17"/>
  <c r="G5" i="17"/>
  <c r="I6" i="17"/>
  <c r="G7" i="17"/>
  <c r="G9" i="17"/>
  <c r="G11" i="17"/>
  <c r="G13" i="17"/>
  <c r="G15" i="17"/>
  <c r="G17" i="17"/>
  <c r="G19" i="17"/>
  <c r="G21" i="17"/>
  <c r="C21" i="17"/>
  <c r="C17" i="17"/>
  <c r="C13" i="17"/>
  <c r="C9" i="17"/>
  <c r="C5" i="17"/>
  <c r="C19" i="17"/>
  <c r="C15" i="17"/>
  <c r="C11" i="17"/>
  <c r="C7" i="17"/>
  <c r="D23" i="17"/>
  <c r="C3" i="17"/>
  <c r="C22" i="17"/>
  <c r="C20" i="17"/>
  <c r="C18" i="17"/>
  <c r="C16" i="17"/>
  <c r="C14" i="17"/>
  <c r="C12" i="17"/>
  <c r="C10" i="17"/>
  <c r="C8" i="17"/>
  <c r="C6" i="17"/>
  <c r="I14" i="17"/>
  <c r="I2" i="17"/>
  <c r="I10" i="17"/>
  <c r="I18" i="17"/>
  <c r="I4" i="17"/>
  <c r="I8" i="17"/>
  <c r="I12" i="17"/>
  <c r="I16" i="17"/>
  <c r="I20" i="17"/>
  <c r="G2" i="17"/>
  <c r="I3" i="17"/>
  <c r="G4" i="17"/>
  <c r="I5" i="17"/>
  <c r="G6" i="17"/>
  <c r="I7" i="17"/>
  <c r="G8" i="17"/>
  <c r="I9" i="17"/>
  <c r="G10" i="17"/>
  <c r="I11" i="17"/>
  <c r="G12" i="17"/>
  <c r="I13" i="17"/>
  <c r="G14" i="17"/>
  <c r="I15" i="17"/>
  <c r="G16" i="17"/>
  <c r="I17" i="17"/>
  <c r="G18" i="17"/>
  <c r="I19" i="17"/>
  <c r="G20" i="17"/>
  <c r="E5" i="17"/>
  <c r="E9" i="17"/>
  <c r="E13" i="17"/>
  <c r="E17" i="17"/>
  <c r="E21" i="17"/>
  <c r="E4" i="17"/>
  <c r="E8" i="17"/>
  <c r="E12" i="17"/>
  <c r="E16" i="17"/>
  <c r="E20" i="17"/>
  <c r="E3" i="17"/>
  <c r="E7" i="17"/>
  <c r="E11" i="17"/>
  <c r="E15" i="17"/>
  <c r="E19" i="17"/>
  <c r="E2" i="17"/>
  <c r="E6" i="17"/>
  <c r="E10" i="17"/>
  <c r="E14" i="17"/>
  <c r="E18" i="17"/>
  <c r="E22" i="17"/>
</calcChain>
</file>

<file path=xl/sharedStrings.xml><?xml version="1.0" encoding="utf-8"?>
<sst xmlns="http://schemas.openxmlformats.org/spreadsheetml/2006/main" count="22162" uniqueCount="4798">
  <si>
    <t>Uniprot ID</t>
  </si>
  <si>
    <t>Gene ID</t>
  </si>
  <si>
    <t>Description</t>
  </si>
  <si>
    <t>Subcellular Localization</t>
  </si>
  <si>
    <t>Gene ontology (biological process)</t>
  </si>
  <si>
    <t>Start Position</t>
  </si>
  <si>
    <t>N-1 residue</t>
  </si>
  <si>
    <t>AT1G01050</t>
  </si>
  <si>
    <t>F</t>
  </si>
  <si>
    <t>T</t>
  </si>
  <si>
    <t>Q93V56</t>
  </si>
  <si>
    <t>IPYR1_ARATH</t>
  </si>
  <si>
    <t>Soluble inorganic pyrophosphatase 1 (EC 3.6.1.1) (Pyrophosphate phospho-hydrolase 1) (PPase 1)</t>
  </si>
  <si>
    <t>cytosol</t>
  </si>
  <si>
    <t>lipid storage [GO:0019915]; phosphate-containing compound metabolic process [GO:0006796]</t>
  </si>
  <si>
    <t>M</t>
  </si>
  <si>
    <t>SEETKDNQRL</t>
  </si>
  <si>
    <t>AT1G01100</t>
  </si>
  <si>
    <t>Q8LCW9</t>
  </si>
  <si>
    <t>RLA11_ARATH</t>
  </si>
  <si>
    <t>60S acidic ribosomal protein P1-1</t>
  </si>
  <si>
    <t>cytoplasmic translation [GO:0002181]; translational elongation [GO:0006414]</t>
  </si>
  <si>
    <t>STVGELACSY</t>
  </si>
  <si>
    <t>AT1G01390</t>
  </si>
  <si>
    <t>Q8W4C2</t>
  </si>
  <si>
    <t>U72B2_ARATH</t>
  </si>
  <si>
    <t>UDP-glycosyltransferase 72B2 (EC 2.4.1.-)</t>
  </si>
  <si>
    <t>plasma membrane</t>
  </si>
  <si>
    <t>AEANTPHIAI</t>
  </si>
  <si>
    <t>AT1G01620</t>
  </si>
  <si>
    <t>Q08733</t>
  </si>
  <si>
    <t>PIP13_ARATH</t>
  </si>
  <si>
    <t>Aquaporin PIP1-3 (AtPIP1;3) (Plasma membrane intrinsic protein 1c) (PIP1c) (Transmembrane protein B) (TMP-B)</t>
  </si>
  <si>
    <t>response to water deprivation [GO:0009414]; water transport [GO:0006833]</t>
  </si>
  <si>
    <t>-</t>
  </si>
  <si>
    <t>MEGKEEDVRV</t>
  </si>
  <si>
    <t>AT1G01670</t>
  </si>
  <si>
    <t>Q8GXQ7</t>
  </si>
  <si>
    <t>PUB56_ARATH</t>
  </si>
  <si>
    <t>U-box domain-containing protein 56 (EC 2.3.2.27) (Plant U-box protein 56) (RING-type E3 ubiquitin transferase PUB56)</t>
  </si>
  <si>
    <t>nucleus</t>
  </si>
  <si>
    <t>MTPSSSGLEQ</t>
  </si>
  <si>
    <t>AT1G01930</t>
  </si>
  <si>
    <t>Q9LPC8</t>
  </si>
  <si>
    <t>Q9LPC8_ARATH</t>
  </si>
  <si>
    <t>F22M8.6 protein (Zinc finger protein-like protein)</t>
  </si>
  <si>
    <t>mitochondria-associated ubiquitin-dependent protein catabolic process [GO:0072671]; nuclear protein quality control by the ubiquitin-proteasome system [GO:0071630]; ubiquitin-dependent ERAD pathway [GO:0030433]</t>
  </si>
  <si>
    <t>ATTGAAATTE</t>
  </si>
  <si>
    <t>AT1G01960</t>
  </si>
  <si>
    <t>Q9LPC5</t>
  </si>
  <si>
    <t>BIG3_ARATH</t>
  </si>
  <si>
    <t>Brefeldin A-inhibited guanine nucleotide-exchange protein 3 (BIG3) (ARF guanine-nucleotide exchange factor BIG3) (Protein EMBRYO SAC DEVELOPMENT ARREST 10)</t>
  </si>
  <si>
    <t>megagametogenesis [GO:0009561]; protein transport [GO:0015031]; regulation of ARF protein signal transduction [GO:0032012]; vesicle-mediated transport [GO:0016192]</t>
  </si>
  <si>
    <t>ASTEVDSRLG</t>
  </si>
  <si>
    <t>AT1G02920</t>
  </si>
  <si>
    <t>Q9SRY5</t>
  </si>
  <si>
    <t>GSTF7_ARATH</t>
  </si>
  <si>
    <t>Glutathione S-transferase F7 (EC 2.5.1.18) (AtGSTF8) (GST class-phi member 7) (Glutathione S-transferase 11)</t>
  </si>
  <si>
    <t>defense response to bacterium [GO:0042742]; defense response to fungus, incompatible interaction [GO:0009817]; glutathione metabolic process [GO:0006749]; response to cadmium ion [GO:0046686]; toxin catabolic process [GO:0009407]</t>
  </si>
  <si>
    <t>AGIKVFGHPA</t>
  </si>
  <si>
    <t>AT1G03130</t>
  </si>
  <si>
    <t>Q9SA56</t>
  </si>
  <si>
    <t>PSAD2_ARATH</t>
  </si>
  <si>
    <t>Photosystem I reaction center subunit II-2, chloroplastic (Photosystem I 20 kDa subunit 2) (PSI-D2)</t>
  </si>
  <si>
    <t>plastid</t>
  </si>
  <si>
    <t>photosynthesis [GO:0015979]</t>
  </si>
  <si>
    <t>A</t>
  </si>
  <si>
    <t>EKTESSSAAP</t>
  </si>
  <si>
    <t>AT1G03600</t>
  </si>
  <si>
    <t>Q9LR64</t>
  </si>
  <si>
    <t>PB27A_ARATH</t>
  </si>
  <si>
    <t>Photosystem II repair protein PSB27-H1, chloroplastic (Psb27-H1) (Thylakoid lumenal protein PSB27-H1)</t>
  </si>
  <si>
    <t>cellular response to light intensity [GO:0071484]; photosystem II assembly [GO:0010207]; photosystem II repair [GO:0010206]</t>
  </si>
  <si>
    <t>AEDEEYIKDT</t>
  </si>
  <si>
    <t>AT1G03630</t>
  </si>
  <si>
    <t>O48741</t>
  </si>
  <si>
    <t>PORC_ARATH</t>
  </si>
  <si>
    <t>Protochlorophyllide reductase C, chloroplastic (PCR C) (EC 1.3.1.33) (NADPH-protochlorophyllide oxidoreductase C) (POR C)</t>
  </si>
  <si>
    <t>chlorophyll biosynthetic process [GO:0015995]; photosynthesis [GO:0015979]</t>
  </si>
  <si>
    <t>Q</t>
  </si>
  <si>
    <t>TVTATPPANE</t>
  </si>
  <si>
    <t>QTVTATPPAN</t>
  </si>
  <si>
    <t>AT1G04270</t>
  </si>
  <si>
    <t>Q08112</t>
  </si>
  <si>
    <t>RS151_ARATH</t>
  </si>
  <si>
    <t>40S ribosomal protein S15-1</t>
  </si>
  <si>
    <t>ribosomal small subunit assembly [GO:0000028]; translation [GO:0006412]</t>
  </si>
  <si>
    <t>ADVEPEVAAA</t>
  </si>
  <si>
    <t>AT1G04420</t>
  </si>
  <si>
    <t>Q8VZ23</t>
  </si>
  <si>
    <t>Q8VZ23_ARATH</t>
  </si>
  <si>
    <t>NAD(P)-linked oxidoreductase superfamily protein</t>
  </si>
  <si>
    <t>KASTKNAMEY</t>
  </si>
  <si>
    <t>AT1G05010</t>
  </si>
  <si>
    <t>Q06588</t>
  </si>
  <si>
    <t>ACCO4_ARATH</t>
  </si>
  <si>
    <t>1-aminocyclopropane-1-carboxylate oxidase 4 (ACC oxidase) (EC 1.14.17.4) (Ethylene-forming enzyme) (EFE)</t>
  </si>
  <si>
    <t>golgi</t>
  </si>
  <si>
    <t>cellular response to fatty acid [GO:0071398]; defense response [GO:0006952]; ethylene biosynthetic process [GO:0009693]; fruit ripening [GO:0009835]; response to fungus [GO:0009620]</t>
  </si>
  <si>
    <t>MESFPIINLE</t>
  </si>
  <si>
    <t>AT1G05270</t>
  </si>
  <si>
    <t>Q8GXY6</t>
  </si>
  <si>
    <t>Q8GXY6_ARATH</t>
  </si>
  <si>
    <t>At1g05270 (TraB family protein)</t>
  </si>
  <si>
    <t>mitochondrion</t>
  </si>
  <si>
    <t>TIEPTQSPSS</t>
  </si>
  <si>
    <t>AT1G05520</t>
  </si>
  <si>
    <t>Q8H0S3</t>
  </si>
  <si>
    <t>Q8H0S3_ARATH</t>
  </si>
  <si>
    <t>Protein transport protein SEC23</t>
  </si>
  <si>
    <t>endoplasmic reticulum,golgi</t>
  </si>
  <si>
    <t>COPII-coated vesicle cargo loading [GO:0090110]; intracellular protein transport [GO:0006886]</t>
  </si>
  <si>
    <t>SEMASMDPEG</t>
  </si>
  <si>
    <t>AT1G05560</t>
  </si>
  <si>
    <t>Q9LR44</t>
  </si>
  <si>
    <t>U75B1_ARATH</t>
  </si>
  <si>
    <t>UDP-glycosyltransferase 75B1 (EC 2.4.1.-) ((Uridine 5'-diphosphate-glucose:indol-3-ylacetyl)-beta-D-glucosyl transferase 1) (IAA-Glu synthase 1) (Indole-3-acetate beta-glucosyltransferase 1) (EC 2.4.1.121)</t>
  </si>
  <si>
    <t>cell plate formation involved in plant-type cell wall biogenesis [GO:0009920]; para-aminobenzoic acid metabolic process [GO:0046482]; response to salicylic acid [GO:0009751]</t>
  </si>
  <si>
    <t>APPHFLLVTF</t>
  </si>
  <si>
    <t>AT1G05577</t>
  </si>
  <si>
    <t>Q9SYJ8</t>
  </si>
  <si>
    <t>Q9SYJ8_ARATH</t>
  </si>
  <si>
    <t>F3F20.2 protein (UPSTREAM OF FLC protein (DUF966))</t>
  </si>
  <si>
    <t>ESNGGGGEVR</t>
  </si>
  <si>
    <t>AT1G05610</t>
  </si>
  <si>
    <t>F4I8U2</t>
  </si>
  <si>
    <t>APS2L_ARATH</t>
  </si>
  <si>
    <t>Inactive glucose-1-phosphate adenylyltransferase small subunit 2, chloroplastic (ADP-Glc pyrophosphorylase small subunit-like) (ADP-glucose pyrophosphorylase small subunit 2) (ApS2)</t>
  </si>
  <si>
    <t>glycogen biosynthetic process [GO:0005978]</t>
  </si>
  <si>
    <t>R</t>
  </si>
  <si>
    <t>SKGAIPIAAN</t>
  </si>
  <si>
    <t>AT1G05820</t>
  </si>
  <si>
    <t>Q9MA44</t>
  </si>
  <si>
    <t>SIPL5_ARATH</t>
  </si>
  <si>
    <t>Signal peptide peptidase-like 5 (AtSPPL5) (EC 3.4.23.-)</t>
  </si>
  <si>
    <t>extracellular</t>
  </si>
  <si>
    <t>membrane protein proteolysis [GO:0033619]</t>
  </si>
  <si>
    <t>MVCGEKDTSL</t>
  </si>
  <si>
    <t>AT1G05850</t>
  </si>
  <si>
    <t>Q9MA41</t>
  </si>
  <si>
    <t>CTL1_ARATH</t>
  </si>
  <si>
    <t>Chitinase-like protein 1 (AtCTL1) (Protein ANION ALTERED ROOT MORPHOLOGY) (Protein ECTOPIC DEPOSITION OF LIGNIN IN PITH 1) (Protein ECTOPIC ROOT HAIR 2) (Protein POM-POM1) (Protein SENSITIVE TO HOT TEMPERATURES 2)</t>
  </si>
  <si>
    <t>cellulose biosynthetic process [GO:0030244]; cell wall macromolecule catabolic process [GO:0016998]; chitin catabolic process [GO:0006032]; ethylene-activated signaling pathway [GO:0009873]; multidimensional cell growth [GO:0009825]; regulation of salicylic acid metabolic process [GO:0010337]; response to cytokinin [GO:0009735]; response to heat [GO:0009408]; response to nitrate [GO:0010167]; response to salt stress [GO:0009651]; response to water deprivation [GO:0009414]; root epidermal cell differentiation [GO:0010053]</t>
  </si>
  <si>
    <t>G</t>
  </si>
  <si>
    <t>EDKTIKVKKV</t>
  </si>
  <si>
    <t>AT1G06430</t>
  </si>
  <si>
    <t>Q8W585</t>
  </si>
  <si>
    <t>FTSH8_ARATH</t>
  </si>
  <si>
    <t>ATP-dependent zinc metalloprotease FTSH 8, chloroplastic (AtFTSH8) (EC 3.4.24.-)</t>
  </si>
  <si>
    <t>multicellular organism development [GO:0007275]; photoinhibition [GO:0010205]; photosystem II repair [GO:0010206]; proteolysis [GO:0006508]; PSII associated light-harvesting complex II catabolic process [GO:0010304]; thylakoid membrane organization [GO:0010027]</t>
  </si>
  <si>
    <t>DEQGQGVSSS</t>
  </si>
  <si>
    <t>AT1G06550</t>
  </si>
  <si>
    <t>Q9SHJ8</t>
  </si>
  <si>
    <t>HIBC8_ARATH</t>
  </si>
  <si>
    <t>3-hydroxyisobutyryl-CoA hydrolase-like protein 5 (EC 3.1.2.-)</t>
  </si>
  <si>
    <t>peroxisome</t>
  </si>
  <si>
    <t>fatty acid beta-oxidation [GO:0006635]; response to karrikin [GO:0080167]</t>
  </si>
  <si>
    <t>AQEGQNIDEP</t>
  </si>
  <si>
    <t>AT1G06670</t>
  </si>
  <si>
    <t>F4IDQ6</t>
  </si>
  <si>
    <t>NIH_ARATH</t>
  </si>
  <si>
    <t>DExH-box ATP-dependent RNA helicase DExH2 (EC 3.6.4.13) (DEIH-box RNA/DNA helicase) (EC 3.6.4.12)</t>
  </si>
  <si>
    <t>DNA metabolic process [GO:0006259]</t>
  </si>
  <si>
    <t>AKKKKDTKHT</t>
  </si>
  <si>
    <t>AT1G06680</t>
  </si>
  <si>
    <t>Q42029</t>
  </si>
  <si>
    <t>PSBP1_ARATH</t>
  </si>
  <si>
    <t>Oxygen-evolving enhancer protein 2-1, chloroplastic (OEE2) (23 kDa subunit of oxygen evolving system of photosystem II) (23 kDa thylakoid membrane protein) (OEC 23 kDa subunit) (OEC23)</t>
  </si>
  <si>
    <t>defense response to bacterium [GO:0042742]; photosynthesis, light reaction [GO:0019684]</t>
  </si>
  <si>
    <t>AYGEAANVFG</t>
  </si>
  <si>
    <t>C</t>
  </si>
  <si>
    <t>KAQQSHEDDN</t>
  </si>
  <si>
    <t>AT1G07210</t>
  </si>
  <si>
    <t>Q9LML3</t>
  </si>
  <si>
    <t>Q9LML3_ARATH</t>
  </si>
  <si>
    <t>F10K1.8 protein (Ribosomal protein S18)</t>
  </si>
  <si>
    <t>translation [GO:0006412]</t>
  </si>
  <si>
    <t>L</t>
  </si>
  <si>
    <t>ATNANEDPNQ</t>
  </si>
  <si>
    <t>AT1G07780</t>
  </si>
  <si>
    <t>Q42440</t>
  </si>
  <si>
    <t>PAI1_ARATH</t>
  </si>
  <si>
    <t>N-(5'-phosphoribosyl)anthranilate isomerase 1, chloroplastic (EC 5.3.1.24)</t>
  </si>
  <si>
    <t>tryptophan biosynthetic process [GO:0000162]</t>
  </si>
  <si>
    <t>SVSNTENVAP</t>
  </si>
  <si>
    <t>AT1G07890</t>
  </si>
  <si>
    <t>Q05431</t>
  </si>
  <si>
    <t>APX1_ARATH</t>
  </si>
  <si>
    <t>L-ascorbate peroxidase 1, cytosolic (AP) (AtAPx01) (EC 1.11.1.11)</t>
  </si>
  <si>
    <t>cellular response to oxidative stress [GO:0034599]; embryo development ending in seed dormancy [GO:0009793]; hydrogen peroxide catabolic process [GO:0042744]; response to cadmium ion [GO:0046686]; response to heat [GO:0009408]; response to reactive oxygen species [GO:0000302]</t>
  </si>
  <si>
    <t>TKNYPTVSED</t>
  </si>
  <si>
    <t>AT1G07980</t>
  </si>
  <si>
    <t>Q9LN09</t>
  </si>
  <si>
    <t>Q9LN09_ARATH</t>
  </si>
  <si>
    <t>At1g07980 (Nuclear factor Y, subunit C10) (T6D22.7)</t>
  </si>
  <si>
    <t>heterochromatin organization involved in chromatin silencing [GO:0070868]; regulation of transcription, DNA-templated [GO:0006355]</t>
  </si>
  <si>
    <t>VSSKKPKEKK</t>
  </si>
  <si>
    <t>AT1G08360</t>
  </si>
  <si>
    <t>Q8VZB9</t>
  </si>
  <si>
    <t>R10A1_ARATH</t>
  </si>
  <si>
    <t>60S ribosomal protein L10a-1</t>
  </si>
  <si>
    <t>maturation of LSU-rRNA [GO:0000470]; translation [GO:0006412]</t>
  </si>
  <si>
    <t>SKLQSEAVRE</t>
  </si>
  <si>
    <t>AT1G08420</t>
  </si>
  <si>
    <t>Q9SJF0</t>
  </si>
  <si>
    <t>BSL2_ARATH</t>
  </si>
  <si>
    <t>Serine/threonine-protein phosphatase BSL2 (EC 3.1.3.16) (BSU1-like protein 2)</t>
  </si>
  <si>
    <t>brassinosteroid mediated signaling pathway [GO:0009742]</t>
  </si>
  <si>
    <t>MDEDSSMVAD</t>
  </si>
  <si>
    <t>AT1G08520</t>
  </si>
  <si>
    <t>Q9SJE1</t>
  </si>
  <si>
    <t>CHLD_ARATH</t>
  </si>
  <si>
    <t>Magnesium-chelatase subunit ChlD, chloroplastic (Mg-chelatase subunit D) (EC 6.6.1.1) (Mg-protoporphyrin IX chelatase subunit ChlD) (Protein ALBINA 1) (Protein PIGMENT DEFECTIVE EMBRYO 166)</t>
  </si>
  <si>
    <t>SANATVESPN</t>
  </si>
  <si>
    <t>AT1G08880</t>
  </si>
  <si>
    <t>O04848</t>
  </si>
  <si>
    <t>H2AXA_ARATH</t>
  </si>
  <si>
    <t>Probable histone H2AXa (HTA5)</t>
  </si>
  <si>
    <t>chromatin organization [GO:0006325]</t>
  </si>
  <si>
    <t>STGAGSGTTK</t>
  </si>
  <si>
    <t>AT1G09100</t>
  </si>
  <si>
    <t>O04019</t>
  </si>
  <si>
    <t>PS6AB_ARATH</t>
  </si>
  <si>
    <t>26S proteasome regulatory subunit 6A homolog B (26S proteasome AAA-ATPase subunit RPT5b) (Proteasome 26S subunit 6A homolog B) (Regulatory particle triple-A ATPase subunit 5b) (Tat-binding protein 1 homolog B) (TBP-1 homolog B)</t>
  </si>
  <si>
    <t>cytosol,nucleus</t>
  </si>
  <si>
    <t>embryo sac development [GO:0009553]; glucose mediated signaling pathway [GO:0010255]; pollen development [GO:0009555]; positive regulation of RNA polymerase II transcriptional preinitiation complex assembly [GO:0045899]; proteasomal protein catabolic process [GO:0010498]; regulation of transcription by RNA polymerase II [GO:0006357]</t>
  </si>
  <si>
    <t>ATAMAEDTSF</t>
  </si>
  <si>
    <t>AT1G09280</t>
  </si>
  <si>
    <t>Q94AC1</t>
  </si>
  <si>
    <t>STR6_ARATH</t>
  </si>
  <si>
    <t>Rhodanese-like domain-containing protein 6 (Sulfurtransferase 6) (AtStr6)</t>
  </si>
  <si>
    <t>N</t>
  </si>
  <si>
    <t>SLGLLGRVRL</t>
  </si>
  <si>
    <t>AT1G09310</t>
  </si>
  <si>
    <t>Q9ZPZ4</t>
  </si>
  <si>
    <t>Q9ZPZ4_ARATH</t>
  </si>
  <si>
    <t>T31J12.3 protein</t>
  </si>
  <si>
    <t>GLVTEEVRAK</t>
  </si>
  <si>
    <t>AT1G09330</t>
  </si>
  <si>
    <t>Q8LEK2</t>
  </si>
  <si>
    <t>TVP23_ARATH</t>
  </si>
  <si>
    <t>Golgi apparatus membrane protein-like protein ECHIDNA</t>
  </si>
  <si>
    <t>Golgi organization [GO:0007030]; protein secretion [GO:0009306]; unidimensional cell growth [GO:0009826]; vesicle-mediated transport [GO:0016192]</t>
  </si>
  <si>
    <t>MDPNNQIQAP</t>
  </si>
  <si>
    <t>AT1G09340</t>
  </si>
  <si>
    <t>Q9SA52</t>
  </si>
  <si>
    <t>CP41B_ARATH</t>
  </si>
  <si>
    <t>Chloroplast stem-loop binding protein of 41 kDa b, chloroplastic (CSP41-b) (Heteroglycan-interacting protein 1.3) (Protein CHLOROPLAST RNA BINDING) (Protein Gb5f)</t>
  </si>
  <si>
    <t>cellular response to water deprivation [GO:0042631]; chloroplast organization [GO:0009658]; circadian rhythm [GO:0007623]; defense response to bacterium [GO:0042742]; galactose catabolic process [GO:0019388]; galactose catabolic process via UDP-galactose [GO:0033499]; monosaccharide metabolic process [GO:0005996]; plastid translation [GO:0032544]; polysaccharide catabolic process [GO:0000272]; positive regulation of transcription, DNA-templated [GO:0045893]; positive regulation of translation [GO:0045727]; regulation of gene expression [GO:0010468]; response to cold [GO:0009409]; response to wounding [GO:0009611]; rRNA processing [GO:0006364]</t>
  </si>
  <si>
    <t>SSEKKILIMG</t>
  </si>
  <si>
    <t>AT1G09570</t>
  </si>
  <si>
    <t>P14712</t>
  </si>
  <si>
    <t>PHYA_ARATH</t>
  </si>
  <si>
    <t>Phytochrome A (Protein ELONGATED HYPOCOTYL 8) (Protein FAR RED ELONGATED 1) (Protein FAR RED ELONGATED HYPOCOTYL 2)</t>
  </si>
  <si>
    <t>detection of visible light [GO:0009584]; gravitropism [GO:0009630]; negative regulation of translation [GO:0017148]; photomorphogenesis [GO:0009640]; phototropism [GO:0009638]; protein-chromophore linkage [GO:0018298]; protein-tetrapyrrole linkage [GO:0017006]; red light signaling pathway [GO:0010161]; regulation of transcription, DNA-templated [GO:0006355]; response to arsenic-containing substance [GO:0046685]; response to continuous far red light stimulus by the high-irradiance response system [GO:0010201]; response to far red light [GO:0010218]; response to very low fluence red light stimulus [GO:0010203]</t>
  </si>
  <si>
    <t>SGSRPTQSSE</t>
  </si>
  <si>
    <t>AT1G09640</t>
  </si>
  <si>
    <t>O04487</t>
  </si>
  <si>
    <t>EF1G1_ARATH</t>
  </si>
  <si>
    <t>Probable elongation factor 1-gamma 1 (EF-1-gamma 1) (eEF-1B gamma 1)</t>
  </si>
  <si>
    <t>ALVLHTYKGN</t>
  </si>
  <si>
    <t>AT1G10400</t>
  </si>
  <si>
    <t>Q9SY84</t>
  </si>
  <si>
    <t>U90A2_ARATH</t>
  </si>
  <si>
    <t>UDP-glycosyltransferase 90A2 (EC 2.4.1.-)</t>
  </si>
  <si>
    <t>ELEKVHVVLF</t>
  </si>
  <si>
    <t>AT1G10590</t>
  </si>
  <si>
    <t>Q93W05</t>
  </si>
  <si>
    <t>Q93W05_ARATH</t>
  </si>
  <si>
    <t>At1g10590/F20B24_1 (Nucleic acid-binding, OB-fold-like protein)</t>
  </si>
  <si>
    <t>AEATSALRKP</t>
  </si>
  <si>
    <t>AT1G10700</t>
  </si>
  <si>
    <t>Q93Z66</t>
  </si>
  <si>
    <t>KPRS3_ARATH</t>
  </si>
  <si>
    <t>Ribose-phosphate pyrophosphokinase 3, chloroplastic (EC 2.7.6.1) (Phosphoribosyl pyrophosphate synthase 3)</t>
  </si>
  <si>
    <t>5-phosphoribose 1-diphosphate biosynthetic process [GO:0006015]; nucleoside metabolic process [GO:0009116]; nucleotide biosynthetic process [GO:0009165]; purine nucleotide biosynthetic process [GO:0006164]</t>
  </si>
  <si>
    <t>AATSESGSKS</t>
  </si>
  <si>
    <t>AT1G11360</t>
  </si>
  <si>
    <t>C0Z2J1</t>
  </si>
  <si>
    <t>C0Z2J1_ARATH</t>
  </si>
  <si>
    <t>AT1G11360 protein (Adenine nucleotide alpha hydrolases-like superfamily protein)</t>
  </si>
  <si>
    <t>TSPGKSPRSD</t>
  </si>
  <si>
    <t>AT1G11430</t>
  </si>
  <si>
    <t>Q9LPZ1</t>
  </si>
  <si>
    <t>MORF9_ARATH</t>
  </si>
  <si>
    <t>Multiple organellar RNA editing factor 9, chloroplastic (RNA editing-interacting protein 9)</t>
  </si>
  <si>
    <t>chloroplast RNA modification [GO:1900865]; cytidine to uridine editing [GO:0016554]; mRNA processing [GO:0006397]</t>
  </si>
  <si>
    <t>ATVDSDYSSK</t>
  </si>
  <si>
    <t>AT1G11650</t>
  </si>
  <si>
    <t>Q9SAB3</t>
  </si>
  <si>
    <t>RB45B_ARATH</t>
  </si>
  <si>
    <t>Polyadenylate-binding protein RBP45B (Poly(A)-binding protein RBP45B) (RNA-binding protein 45B) (AtRBP45B)</t>
  </si>
  <si>
    <t>mRNA processing [GO:0006397]; response to ozone [GO:0010193]</t>
  </si>
  <si>
    <t>MMQQPPPGGI</t>
  </si>
  <si>
    <t>AT1G11840</t>
  </si>
  <si>
    <t>O65398</t>
  </si>
  <si>
    <t>GLX1_ARATH</t>
  </si>
  <si>
    <t>Lactoylglutathione lyase GLX1 (EC 4.4.1.5) (Glyoxalase I) (AtGLX1) (GlyI)</t>
  </si>
  <si>
    <t>methylglyoxal catabolic process to D-lactate via S-lactoyl-glutathione [GO:0019243]; response to cadmium ion [GO:0046686]</t>
  </si>
  <si>
    <t>AEASDLLEWP</t>
  </si>
  <si>
    <t>AT1G11870</t>
  </si>
  <si>
    <t>Q8RWT8</t>
  </si>
  <si>
    <t>SYSM_ARATH</t>
  </si>
  <si>
    <t>Serine--tRNA ligase, chloroplastic/mitochondrial (EC 6.1.1.11) (AtSRS) (Protein OVULE ABORTION 7) (Seryl-tRNA synthetase) (SerRS) (Seryl-tRNA(Ser/Sec) synthetase)</t>
  </si>
  <si>
    <t>plastid,mitochondrion</t>
  </si>
  <si>
    <t>chloroplast organization [GO:0009658]; mitochondrion organization [GO:0007005]; plant ovule development [GO:0048481]; selenocysteinyl-tRNA(Sec) biosynthetic process [GO:0097056]; seryl-tRNA aminoacylation [GO:0006434]</t>
  </si>
  <si>
    <t>AVQDIPATQT</t>
  </si>
  <si>
    <t>AT1G12000</t>
  </si>
  <si>
    <t>Q8W4M5</t>
  </si>
  <si>
    <t>PFPB1_ARATH</t>
  </si>
  <si>
    <t>Pyrophosphate--fructose 6-phosphate 1-phosphotransferase subunit beta 1 (PFP 1) (EC 2.7.1.90) (6-phosphofructokinase, pyrophosphate dependent 1) (PPi-PFK 1) (Pyrophosphate-dependent 6-phosphofructose-1-kinase 1)</t>
  </si>
  <si>
    <t>fructose 6-phosphate metabolic process [GO:0006002]; photosynthesis [GO:0015979]; response to cadmium ion [GO:0046686]; response to glucose [GO:0009749]</t>
  </si>
  <si>
    <t>MAPALAVTRD</t>
  </si>
  <si>
    <t>AT1G12900</t>
  </si>
  <si>
    <t>Q9LPW0</t>
  </si>
  <si>
    <t>G3PA2_ARATH</t>
  </si>
  <si>
    <t>Glyceraldehyde-3-phosphate dehydrogenase GAPA2, chloroplastic (EC 1.2.1.13) (NADP-dependent glyceraldehydephosphate dehydrogenase A subunit 2)</t>
  </si>
  <si>
    <t>glucose metabolic process [GO:0006006]; reductive pentose-phosphate cycle [GO:0019253]</t>
  </si>
  <si>
    <t>KIKVAINGFG</t>
  </si>
  <si>
    <t>AT1G13730</t>
  </si>
  <si>
    <t>Q9LMX6</t>
  </si>
  <si>
    <t>Q9LMX6_ARATH</t>
  </si>
  <si>
    <t>At1g13730 (At1g13730/F21F23_12) (Expressed protein) (F21F23.16 protein) (Nuclear transport factor 2 (NTF2) family protein with RNA binding (RRM-RBD-RNP motifs) domain-containing protein)</t>
  </si>
  <si>
    <t>P</t>
  </si>
  <si>
    <t>GSDGEMVSVK</t>
  </si>
  <si>
    <t>AT1G13930</t>
  </si>
  <si>
    <t>Q9XI93</t>
  </si>
  <si>
    <t>Q9XI93_ARATH</t>
  </si>
  <si>
    <t>At1g13930/F16A14.27 (F16A14.14) (F7A19.2 protein) (Oleosin-B3-like protein)</t>
  </si>
  <si>
    <t>regulation of abscisic acid biosynthetic process [GO:0010115]; response to cadmium ion [GO:0046686]; response to heat [GO:0009408]; response to salt stress [GO:0009651]</t>
  </si>
  <si>
    <t>MNFISDQVKK</t>
  </si>
  <si>
    <t>AT1G14030</t>
  </si>
  <si>
    <t>Q9XI84</t>
  </si>
  <si>
    <t>RBCMT_ARATH</t>
  </si>
  <si>
    <t>[Fructose-bisphosphate aldolase]-lysine N-methyltransferase, chloroplastic (EC 2.1.1.259) (Aldolases N-methyltransferase) ([Ribulose-bisphosphate carboxylase]-lysine N-methyltransferase-like) (AtLSMT-L) (LSMT-like enzyme)</t>
  </si>
  <si>
    <t>peptidyl-lysine monomethylation [GO:0018026]; peptidyl-lysine trimethylation [GO:0018023]</t>
  </si>
  <si>
    <t>DQGVVSGKSV</t>
  </si>
  <si>
    <t>AT1G14610</t>
  </si>
  <si>
    <t>P93736</t>
  </si>
  <si>
    <t>SYVM1_ARATH</t>
  </si>
  <si>
    <t>Valine--tRNA ligase, mitochondrial 1 (EC 6.1.1.9) (AtSYV1) (Protein TWIN 2) (Valyl-tRNA synthetase) (ValRS)</t>
  </si>
  <si>
    <t>embryo development ending in seed dormancy [GO:0009793]; valyl-tRNA aminoacylation [GO:0006438]</t>
  </si>
  <si>
    <t>SESEKKILTE</t>
  </si>
  <si>
    <t>AT1G14960</t>
  </si>
  <si>
    <t>Q93WB5</t>
  </si>
  <si>
    <t>Q93WB5_ARATH</t>
  </si>
  <si>
    <t>Major latex protein, putative (Major latex-like protein) (Polyketide cyclase/dehydrase and lipid transport superfamily protein)</t>
  </si>
  <si>
    <t>defense response [GO:0006952]</t>
  </si>
  <si>
    <t>AMSGTYVTDV</t>
  </si>
  <si>
    <t>AT1G15280</t>
  </si>
  <si>
    <t>F4HZK3</t>
  </si>
  <si>
    <t>F4HZK3_ARATH</t>
  </si>
  <si>
    <t>CASC3/Barentsz eIF4AIII binding protein</t>
  </si>
  <si>
    <t>ATSEAEYESD</t>
  </si>
  <si>
    <t>AT1G15340</t>
  </si>
  <si>
    <t>Q9XI36</t>
  </si>
  <si>
    <t>MBD10_ARATH</t>
  </si>
  <si>
    <t>Methyl-CpG-binding domain-containing protein 10 (AtMBD10) (MBD10) (Methyl-CpG-binding protein MBD10)</t>
  </si>
  <si>
    <t>K</t>
  </si>
  <si>
    <t>ATTPTPDKEP</t>
  </si>
  <si>
    <t>AT1G15420</t>
  </si>
  <si>
    <t>Q8L403</t>
  </si>
  <si>
    <t>Q8L403_ARATH</t>
  </si>
  <si>
    <t>WD repeat protein</t>
  </si>
  <si>
    <t>rRNA processing [GO:0006364]</t>
  </si>
  <si>
    <t>AKDKLKPLLS</t>
  </si>
  <si>
    <t>AT1G15520</t>
  </si>
  <si>
    <t>Q9M9E1</t>
  </si>
  <si>
    <t>AB40G_ARATH</t>
  </si>
  <si>
    <t>ABC transporter G family member 40 (ABC transporter ABCG.40) (AtABCG40) (Pleiotropic drug resistance protein 12)</t>
  </si>
  <si>
    <t>abscisic acid transport [GO:0080168]; defense response to oomycetes [GO:0002229]; lead ion transport [GO:0015692]; response to ethylene [GO:0009723]; response to jasmonic acid [GO:0009753]; response to ozone [GO:0010193]; response to salicylic acid [GO:0009751]; terpenoid transport [GO:0046865]; transmembrane transport [GO:0055085]</t>
  </si>
  <si>
    <t>WAALEKLPTF</t>
  </si>
  <si>
    <t>AT1G15660</t>
  </si>
  <si>
    <t>Q66LG9</t>
  </si>
  <si>
    <t>CENPC_ARATH</t>
  </si>
  <si>
    <t>Centromere protein C (AtCENP-C) (CENP-C) (CENP-C homolog)</t>
  </si>
  <si>
    <t>attachment of mitotic spindle microtubules to kinetochore [GO:0051315]; attachment of spindle microtubules to kinetochore involved in homologous chromosome segregation [GO:0051455]; cell division [GO:0051301]; kinetochore assembly [GO:0051382]</t>
  </si>
  <si>
    <t>Y</t>
  </si>
  <si>
    <t>SGLSLFPRTL</t>
  </si>
  <si>
    <t>AT1G15820</t>
  </si>
  <si>
    <t>Q9LMQ2</t>
  </si>
  <si>
    <t>Q9LMQ2_ARATH</t>
  </si>
  <si>
    <t>Chlorophyll a-b binding protein, chloroplastic</t>
  </si>
  <si>
    <t>nonphotochemical quenching [GO:0010196]; photosynthesis [GO:0015979]; photosynthesis, light harvesting in photosystem I [GO:0009768]; protein-chromophore linkage [GO:0018298]; response to light stimulus [GO:0009416]</t>
  </si>
  <si>
    <t>AMAVSGAVLS</t>
  </si>
  <si>
    <t>AT1G15960</t>
  </si>
  <si>
    <t>Q9S9N8</t>
  </si>
  <si>
    <t>NRAM6_ARATH</t>
  </si>
  <si>
    <t>Metal transporter Nramp6 (AtNramp6)</t>
  </si>
  <si>
    <t>cadmium ion transmembrane transport [GO:0070574]; iron ion homeostasis [GO:0055072]</t>
  </si>
  <si>
    <t>MAAETASGSN</t>
  </si>
  <si>
    <t>AT1G16000</t>
  </si>
  <si>
    <t>P93048</t>
  </si>
  <si>
    <t>P93048_ARATH</t>
  </si>
  <si>
    <t>GAG1At protein (T24D18.10 protein)</t>
  </si>
  <si>
    <t>GNETKTNGGP</t>
  </si>
  <si>
    <t>AT1G16080</t>
  </si>
  <si>
    <t>Q9S9M7</t>
  </si>
  <si>
    <t>Q9S9M7_ARATH</t>
  </si>
  <si>
    <t>Nuclear protein (T24D18.18 protein)</t>
  </si>
  <si>
    <t>AASAATAKKL</t>
  </si>
  <si>
    <t>MAMAAASAAT</t>
  </si>
  <si>
    <t>AT1G16210</t>
  </si>
  <si>
    <t>Q8VYC9</t>
  </si>
  <si>
    <t>Q8VYC9_ARATH</t>
  </si>
  <si>
    <t>Coiled-coil protein</t>
  </si>
  <si>
    <t>PKKMGLNSKA</t>
  </si>
  <si>
    <t>AT1G17050</t>
  </si>
  <si>
    <t>Q76FS5</t>
  </si>
  <si>
    <t>SPS2_ARATH</t>
  </si>
  <si>
    <t>Solanesyl diphosphate synthase 2, chloroplastic (AtSPS2) (EC 2.5.1.85) (All-trans-nonaprenyl-diphosphate synthase 2 (geranylgeranyl-diphosphate specific))</t>
  </si>
  <si>
    <t>isoprenoid biosynthetic process [GO:0008299]; plastoquinone biosynthetic process [GO:0010236]</t>
  </si>
  <si>
    <t>AVPAKSKENS</t>
  </si>
  <si>
    <t>AT1G17210</t>
  </si>
  <si>
    <t>Q9SHI0</t>
  </si>
  <si>
    <t>Q9SHI0_ARATH</t>
  </si>
  <si>
    <t>F20D23.9 protein (IAP-like protein 1)</t>
  </si>
  <si>
    <t>MKEEDVSSQN</t>
  </si>
  <si>
    <t>AT1G17220</t>
  </si>
  <si>
    <t>Q9SHI1</t>
  </si>
  <si>
    <t>IF2C_ARATH</t>
  </si>
  <si>
    <t>Translation initiation factor IF-2, chloroplastic</t>
  </si>
  <si>
    <t>SKDGDDSEVV</t>
  </si>
  <si>
    <t>AT1G17490</t>
  </si>
  <si>
    <t>Q9LNQ6</t>
  </si>
  <si>
    <t>Q9LNQ6_ARATH</t>
  </si>
  <si>
    <t>At1g17490/F1L3_4 (Epidermal patterning factor-like protein) (F1L3.19)</t>
  </si>
  <si>
    <t>AEPKQSSLSE</t>
  </si>
  <si>
    <t>AT1G17720</t>
  </si>
  <si>
    <t>Q39247</t>
  </si>
  <si>
    <t>2ABB_ARATH</t>
  </si>
  <si>
    <t>Serine/threonine protein phosphatase 2A 55 kDa regulatory subunit B beta isoform (AtB beta) (PP2A, subunit B, beta isoform)</t>
  </si>
  <si>
    <t>mitotic cell cycle [GO:0000278]; peptidyl-serine dephosphorylation [GO:0070262]; protein dephosphorylation [GO:0006470]</t>
  </si>
  <si>
    <t>MNGGDDAATS</t>
  </si>
  <si>
    <t>AT1G17880</t>
  </si>
  <si>
    <t>Q9SMW7</t>
  </si>
  <si>
    <t>BTF3_ARATH</t>
  </si>
  <si>
    <t>Basic transcription factor 3 (AtBTF3) (Nascent polypeptide-associated complex subunit beta)</t>
  </si>
  <si>
    <t>AVHKTNTTDD</t>
  </si>
  <si>
    <t>AT1G18080</t>
  </si>
  <si>
    <t>O24456</t>
  </si>
  <si>
    <t>GBLPA_ARATH</t>
  </si>
  <si>
    <t>Receptor for activated C kinase 1A (Guanine nucleotide-binding protein subunit beta-like protein A) (WD-40 repeat auxin-dependent protein ARCA)</t>
  </si>
  <si>
    <t>cellular response to abscisic acid stimulus [GO:0071215]; gibberellin mediated signaling pathway [GO:0010476]; positive regulation of protein phosphorylation [GO:0001934]; positive regulation of signal transduction [GO:0009967]; regulation of translation [GO:0006417]; rescue of stalled ribosome [GO:0072344]; response to cadmium ion [GO:0046686]; response to gibberellin [GO:0009739]; response to glucose [GO:0009749]; ribosome biogenesis [GO:0042254]; seed germination [GO:0009845]; vegetative to reproductive phase transition of meristem [GO:0010228]</t>
  </si>
  <si>
    <t>AEGLVLKGTM</t>
  </si>
  <si>
    <t>AT1G18160</t>
  </si>
  <si>
    <t>F4IAN2</t>
  </si>
  <si>
    <t>F4IAN2_ARATH</t>
  </si>
  <si>
    <t>Protein kinase superfamily protein</t>
  </si>
  <si>
    <t>QGLGSSSNSK</t>
  </si>
  <si>
    <t>AT1G19000</t>
  </si>
  <si>
    <t>Q9LMC7</t>
  </si>
  <si>
    <t>Q9LMC7_ARATH</t>
  </si>
  <si>
    <t>AT1G19000 protein (F14D16.15) (Homeodomain-like superfamily protein) (Putative Myb-related transcription activator protein)</t>
  </si>
  <si>
    <t>AAVSSSSETG</t>
  </si>
  <si>
    <t>AT1G19990</t>
  </si>
  <si>
    <t>F4HR02</t>
  </si>
  <si>
    <t>F4HR02_ARATH</t>
  </si>
  <si>
    <t>Nucleolin</t>
  </si>
  <si>
    <t>MPPSEDVKAM</t>
  </si>
  <si>
    <t>AT1G20020</t>
  </si>
  <si>
    <t>Q8W493</t>
  </si>
  <si>
    <t>FNRL2_ARATH</t>
  </si>
  <si>
    <t>Ferredoxin--NADP reductase, leaf isozyme 2, chloroplastic (EC 1.18.1.2) (Leaf FNR 2) (AtLFNR2) (FNR-2)</t>
  </si>
  <si>
    <t>defense response to bacterium [GO:0042742]; defense response to fungus, incompatible interaction [GO:0009817]; photosynthesis [GO:0015979]</t>
  </si>
  <si>
    <t>QITTETDTPT</t>
  </si>
  <si>
    <t>AT1G20050</t>
  </si>
  <si>
    <t>O48962</t>
  </si>
  <si>
    <t>EBP_ARATH</t>
  </si>
  <si>
    <t>Probable 3-beta-hydroxysteroid-Delta(8),Delta(7)-isomerase (EC 5.3.3.5) (Cholestenol Delta-isomerase) (Delta(8)-Delta(7) sterol isomerase) (D8-D7 sterol isomerase)</t>
  </si>
  <si>
    <t>sterol biosynthetic process [GO:0016126]</t>
  </si>
  <si>
    <t>MEELAHPYVP</t>
  </si>
  <si>
    <t>AT1G20440</t>
  </si>
  <si>
    <t>P31168</t>
  </si>
  <si>
    <t>COR47_ARATH</t>
  </si>
  <si>
    <t>Dehydrin COR47 (Cold-induced COR47 protein)</t>
  </si>
  <si>
    <t>cold acclimation [GO:0009631]; defense response to fungus [GO:0050832]; heat acclimation [GO:0010286]; response to abscisic acid [GO:0009737]; response to cold [GO:0009409]; response to osmotic stress [GO:0006970]; response to water deprivation [GO:0009414]</t>
  </si>
  <si>
    <t>AEEYKNNVPE</t>
  </si>
  <si>
    <t>AT1G20450</t>
  </si>
  <si>
    <t>P42759</t>
  </si>
  <si>
    <t>ERD10_ARATH</t>
  </si>
  <si>
    <t>Dehydrin ERD10 (Low-temperature-induced protein LTI45)</t>
  </si>
  <si>
    <t>cytosol,plasma membrane</t>
  </si>
  <si>
    <t>cold acclimation [GO:0009631]; protein stabilization [GO:0050821]; regulation of membrane permeability [GO:0090559]; regulation of seed germination [GO:0010029]; response to abscisic acid [GO:0009737]; response to cold [GO:0009409]; response to water deprivation [GO:0009414]</t>
  </si>
  <si>
    <t>AEEYKNTVPE</t>
  </si>
  <si>
    <t>AT1G20670</t>
  </si>
  <si>
    <t>Q9LM88</t>
  </si>
  <si>
    <t>Q9LM88_ARATH</t>
  </si>
  <si>
    <t>At1g20670 (DNA-binding bromodomain-containing protein) (F2D10.15)</t>
  </si>
  <si>
    <t>GEVADTMTKK</t>
  </si>
  <si>
    <t>AT1G20693</t>
  </si>
  <si>
    <t>O49596</t>
  </si>
  <si>
    <t>HMGB2_ARATH</t>
  </si>
  <si>
    <t>High mobility group B protein 2 (High mobility group protein B 1) (AtHMGbeta1) (HMG beta 1) (Nucleosome/chromatin assembly factor group D 02) (Nucleosome/chromatin assembly factor group D 2)</t>
  </si>
  <si>
    <t>chromatin assembly or disassembly [GO:0006333]</t>
  </si>
  <si>
    <t>MKGAKSKTET</t>
  </si>
  <si>
    <t>AT1G20696</t>
  </si>
  <si>
    <t>P93047</t>
  </si>
  <si>
    <t>HMGB3_ARATH</t>
  </si>
  <si>
    <t>High mobility group B protein 3 (High mobility group protein B 2) (AtHMGbeta2) (HMG beta 2) (Nucleosome/chromatin assembly factor group D 03) (Nucleosome/chromatin assembly factor group D 3)</t>
  </si>
  <si>
    <t>MKGAKSKAET</t>
  </si>
  <si>
    <t>AT1G21380</t>
  </si>
  <si>
    <t>Q9LPL6</t>
  </si>
  <si>
    <t>TOL3_ARATH</t>
  </si>
  <si>
    <t>TOM1-like protein 3</t>
  </si>
  <si>
    <t>intracellular protein transport [GO:0006886]</t>
  </si>
  <si>
    <t>ANNAAACAER</t>
  </si>
  <si>
    <t>AT1G22450</t>
  </si>
  <si>
    <t>Q9S7L9</t>
  </si>
  <si>
    <t>CX6B1_ARATH</t>
  </si>
  <si>
    <t>Cytochrome c oxidase subunit 6b-1 (AtCOX6b-1)</t>
  </si>
  <si>
    <t>ADAVNAQTPS</t>
  </si>
  <si>
    <t>QDTSAKPVEV</t>
  </si>
  <si>
    <t>AT1G22710</t>
  </si>
  <si>
    <t>Q39231</t>
  </si>
  <si>
    <t>SUC2_ARATH</t>
  </si>
  <si>
    <t>Sucrose transport protein SUC2 (Sucrose permease 2) (Sucrose transporter 1) (Sucrose-proton symporter 2)</t>
  </si>
  <si>
    <t>sucrose metabolic process [GO:0005985]</t>
  </si>
  <si>
    <t>VSHPMEKAAN</t>
  </si>
  <si>
    <t>AT1G22780</t>
  </si>
  <si>
    <t>P34788</t>
  </si>
  <si>
    <t>RS18_ARATH</t>
  </si>
  <si>
    <t>40S ribosomal protein S18</t>
  </si>
  <si>
    <t>translational initiation [GO:0006413]</t>
  </si>
  <si>
    <t>SLVANEEFQH</t>
  </si>
  <si>
    <t>AT1G22840</t>
  </si>
  <si>
    <t>O23138</t>
  </si>
  <si>
    <t>CYC1_ARATH</t>
  </si>
  <si>
    <t>Cytochrome c-1 (Cytochrome c At1g22840)</t>
  </si>
  <si>
    <t>gibberellic acid homeostasis [GO:0010336]; mitochondrial electron transport, cytochrome c to oxygen [GO:0006123]; mitochondrial electron transport, ubiquinol to cytochrome c [GO:0006122]</t>
  </si>
  <si>
    <t>ASFDEAPPGN</t>
  </si>
  <si>
    <t>AT1G22920</t>
  </si>
  <si>
    <t>Q8LAZ7</t>
  </si>
  <si>
    <t>CSN5A_ARATH</t>
  </si>
  <si>
    <t>COP9 signalosome complex subunit 5a (Signalosome subunit 5a) (EC 3.4.-.-) (Jun activation domain-binding homolog 1)</t>
  </si>
  <si>
    <t>COP9 signalosome assembly [GO:0010387]; negative regulation of photomorphogenesis [GO:0010100]; positive regulation of G2/M transition of mitotic cell cycle [GO:0010971]; protein deneddylation [GO:0000338]; red, far-red light phototransduction [GO:0009585]; regulation of defense response [GO:0031347]; response to auxin [GO:0009733]; specification of floral organ identity [GO:0010093]</t>
  </si>
  <si>
    <t>MEGSSSAIAR</t>
  </si>
  <si>
    <t>AT1G23190</t>
  </si>
  <si>
    <t>O49299</t>
  </si>
  <si>
    <t>PGMC1_ARATH</t>
  </si>
  <si>
    <t>Probable phosphoglucomutase, cytoplasmic 1 (PGM 1) (EC 5.4.2.2) (Glucose phosphomutase 1)</t>
  </si>
  <si>
    <t>carbohydrate metabolic process [GO:0005975]; galactose catabolic process [GO:0019388]; glucose metabolic process [GO:0006006]; glycogen biosynthetic process [GO:0005978]; response to cadmium ion [GO:0046686]</t>
  </si>
  <si>
    <t>VFKVSTVSTS</t>
  </si>
  <si>
    <t>AT1G23290</t>
  </si>
  <si>
    <t>Q9LR33</t>
  </si>
  <si>
    <t>R27A2_ARATH</t>
  </si>
  <si>
    <t>60S ribosomal protein L27a-2</t>
  </si>
  <si>
    <t>flower development [GO:0009908]; inflorescence development [GO:0010229]; post-embryonic development [GO:0009791]; translation [GO:0006412]</t>
  </si>
  <si>
    <t>ATALKKNRKK</t>
  </si>
  <si>
    <t>AT1G23820</t>
  </si>
  <si>
    <t>Q9ZUB3</t>
  </si>
  <si>
    <t>SPD1_ARATH</t>
  </si>
  <si>
    <t>Spermidine synthase 1 (SPDSY 1) (EC 2.5.1.16) (Putrescine aminopropyltransferase 1)</t>
  </si>
  <si>
    <t>polyamine biosynthetic process [GO:0006596]; spermidine biosynthetic process [GO:0008295]</t>
  </si>
  <si>
    <t>MDAKETSATD</t>
  </si>
  <si>
    <t>AT1G24100</t>
  </si>
  <si>
    <t>O48676</t>
  </si>
  <si>
    <t>U74B1_ARATH</t>
  </si>
  <si>
    <t>UDP-glycosyltransferase 74B1 (N-hydroxythioamide S-beta-glucosyltransferase) (EC 2.4.1.195) (Thiohydroximate S-glucosyltransferase)</t>
  </si>
  <si>
    <t>defense response by callose deposition in cell wall [GO:0052544]; defense response to bacterium [GO:0042742]; glucosinolate biosynthetic process [GO:0019761]</t>
  </si>
  <si>
    <t>AETTPKVKGH</t>
  </si>
  <si>
    <t>AT1G24360</t>
  </si>
  <si>
    <t>P33207</t>
  </si>
  <si>
    <t>FABG_ARATH</t>
  </si>
  <si>
    <t>3-oxoacyl-[acyl-carrier-protein] reductase, chloroplastic (EC 1.1.1.100) (3-ketoacyl-acyl carrier protein reductase)</t>
  </si>
  <si>
    <t>fatty acid elongation [GO:0030497]; oxidation-reduction process [GO:0055114]</t>
  </si>
  <si>
    <t>AQATATEQSP</t>
  </si>
  <si>
    <t>ATATEQSPGE</t>
  </si>
  <si>
    <t>AT1G24510</t>
  </si>
  <si>
    <t>O04450</t>
  </si>
  <si>
    <t>TCPE_ARATH</t>
  </si>
  <si>
    <t>T-complex protein 1 subunit epsilon (TCP-1-epsilon) (CCT-epsilon) (Chaperonin CCT5)</t>
  </si>
  <si>
    <t>protein folding [GO:0006457]</t>
  </si>
  <si>
    <t>ALAFDEFGRP</t>
  </si>
  <si>
    <t>AT1G26630</t>
  </si>
  <si>
    <t>Q93VP3</t>
  </si>
  <si>
    <t>IF5A2_ARATH</t>
  </si>
  <si>
    <t>Eukaryotic translation initiation factor 5A-2 (AtELF5A-2) (eIF-5A-2) (Protein FUMONISIN B1-RESISTANT 12)</t>
  </si>
  <si>
    <t>defense response to bacterium [GO:0042742]; host programmed cell death induced by symbiont [GO:0034050]; positive regulation of translational elongation [GO:0045901]; positive regulation of translational termination [GO:0045905]; programmed cell death [GO:0012501]; response to bacterium [GO:0009617]; response to cadmium ion [GO:0046686]; response to wounding [GO:0009611]; translational frameshifting [GO:0006452]; translational initiation [GO:0006413]</t>
  </si>
  <si>
    <t>SDDEHHFEAS</t>
  </si>
  <si>
    <t>AT1G26850</t>
  </si>
  <si>
    <t>B9DFI7</t>
  </si>
  <si>
    <t>PMT2_ARATH</t>
  </si>
  <si>
    <t>Probable methyltransferase PMT2 (EC 2.1.1.-)</t>
  </si>
  <si>
    <t>ALKSSSADGK</t>
  </si>
  <si>
    <t>AT1G27090</t>
  </si>
  <si>
    <t>Q9LFX8</t>
  </si>
  <si>
    <t>Q9LFX8_ARATH</t>
  </si>
  <si>
    <t>Glycine-rich protein (T7N9.15)</t>
  </si>
  <si>
    <t>AATASSEASE</t>
  </si>
  <si>
    <t>AT1G27400</t>
  </si>
  <si>
    <t>Q93VI3</t>
  </si>
  <si>
    <t>RL171_ARATH</t>
  </si>
  <si>
    <t>60S ribosomal protein L17-1</t>
  </si>
  <si>
    <t>cytosol,plastid,nucleus</t>
  </si>
  <si>
    <t>cytoplasmic translation [GO:0002181]</t>
  </si>
  <si>
    <t>VKYSQEPDNI</t>
  </si>
  <si>
    <t>AT1G27450</t>
  </si>
  <si>
    <t>P31166</t>
  </si>
  <si>
    <t>APT1_ARATH</t>
  </si>
  <si>
    <t>Adenine phosphoribosyltransferase 1, chloroplastic (APRT 1) (AtAPT1) (EC 2.4.2.7)</t>
  </si>
  <si>
    <t>adenine salvage [GO:0006168]; AMP salvage [GO:0044209]; cytokinin metabolic process [GO:0009690]; purine ribonucleoside salvage [GO:0006166]</t>
  </si>
  <si>
    <t>ATEDVQDPRI</t>
  </si>
  <si>
    <t>AT1G27595</t>
  </si>
  <si>
    <t>Q0WQK1</t>
  </si>
  <si>
    <t>Q0WQK1_ARATH</t>
  </si>
  <si>
    <t>Uncharacterized protein At1g27595</t>
  </si>
  <si>
    <t>cellular response to glucose stimulus [GO:0071333]</t>
  </si>
  <si>
    <t>AAPAAATARA</t>
  </si>
  <si>
    <t>AT1G27650</t>
  </si>
  <si>
    <t>Q9S709</t>
  </si>
  <si>
    <t>U2AFA_ARATH</t>
  </si>
  <si>
    <t>Splicing factor U2af small subunit A (U2 auxiliary factor 35 kDa subunit A) (U2 small nuclear ribonucleoprotein auxiliary factor small subunit A) (U2 snRNP auxiliary factor small subunit A) (Zinc finger CCCH domain-containing protein 8) (AtC3H8)</t>
  </si>
  <si>
    <t>mRNA splicing, via spliceosome [GO:0000398]; photoperiodism, flowering [GO:0048573]</t>
  </si>
  <si>
    <t>AEHLASIFGT</t>
  </si>
  <si>
    <t>AT1G27970</t>
  </si>
  <si>
    <t>Q9C7F5</t>
  </si>
  <si>
    <t>NTF2B_ARATH</t>
  </si>
  <si>
    <t>Nuclear transport factor 2B (AtNTF2b) (NTF-2)</t>
  </si>
  <si>
    <t>nucleocytoplasmic transport [GO:0006913]; protein import into nucleus [GO:0006606]</t>
  </si>
  <si>
    <t>SQMDPDAVSK</t>
  </si>
  <si>
    <t>AT1G28540</t>
  </si>
  <si>
    <t>Q9SHP5</t>
  </si>
  <si>
    <t>Q9SHP5_ARATH</t>
  </si>
  <si>
    <t>At1g28540 (F1K23.22) (Transmembrane protein)</t>
  </si>
  <si>
    <t>AEKSQIPDNN</t>
  </si>
  <si>
    <t>AT1G29250</t>
  </si>
  <si>
    <t>Q9LP53</t>
  </si>
  <si>
    <t>Q9LP53_ARATH</t>
  </si>
  <si>
    <t>Alba DNA/RNA-binding protein (At1g29250/F28N24_8) (F28N24.7 protein)</t>
  </si>
  <si>
    <t>MEEITEGVNN</t>
  </si>
  <si>
    <t>AT1G29350</t>
  </si>
  <si>
    <t>F4I1G1</t>
  </si>
  <si>
    <t>F4I1G1_ARATH</t>
  </si>
  <si>
    <t>RNA polymerase II degradation factor-like protein (DUF1296)</t>
  </si>
  <si>
    <t>SSSKVGGGAR</t>
  </si>
  <si>
    <t>AT1G29470</t>
  </si>
  <si>
    <t>Q6NPR7</t>
  </si>
  <si>
    <t>PMTO_ARATH</t>
  </si>
  <si>
    <t>Probable methyltransferase PMT24 (EC 2.1.1.-)</t>
  </si>
  <si>
    <t>ETNEEKTDPE</t>
  </si>
  <si>
    <t>AT1G29880</t>
  </si>
  <si>
    <t>O23627</t>
  </si>
  <si>
    <t>SYGM1_ARATH</t>
  </si>
  <si>
    <t>Glycine--tRNA ligase, mitochondrial 1 (EC 6.1.1.14) (Diadenosine tetraphosphate synthetase) (Ap4A synthetase) (EC 2.7.7.-) (Glycyl-tRNA synthetase 1) (GlyRS-1)</t>
  </si>
  <si>
    <t>diadenosine tetraphosphate biosynthetic process [GO:0015966]; glycyl-tRNA aminoacylation [GO:0006426]; mitochondrial glycyl-tRNA aminoacylation [GO:0070150]; response to cadmium ion [GO:0046686]</t>
  </si>
  <si>
    <t>MDATEQSLRQ</t>
  </si>
  <si>
    <t>AT1G29900</t>
  </si>
  <si>
    <t>Q42601</t>
  </si>
  <si>
    <t>CARB_ARATH</t>
  </si>
  <si>
    <t>Carbamoyl-phosphate synthase large chain, chloroplastic (EC 6.3.5.5) (Carbamoyl-phosphate synthetase ammonia chain) (Protein VENOSA 6)</t>
  </si>
  <si>
    <t>'de novo' UMP biosynthetic process [GO:0044205]; arginine biosynthetic process [GO:0006526]; cellular response to phosphate starvation [GO:0016036]; glutamine metabolic process [GO:0006541]; nitrogen compound metabolic process [GO:0006807]</t>
  </si>
  <si>
    <t>S</t>
  </si>
  <si>
    <t>ELADTTTKPF</t>
  </si>
  <si>
    <t>AT1G29930</t>
  </si>
  <si>
    <t>P04778</t>
  </si>
  <si>
    <t>CB1C_ARATH</t>
  </si>
  <si>
    <t>Chlorophyll a-b binding protein 1, chloroplastic (Chlorophyll a-b protein 140) (CAB-140) (LHCII type I CAB-1)</t>
  </si>
  <si>
    <t>photosynthesis, light harvesting in photosystem I [GO:0009768]; protein-chromophore linkage [GO:0018298]; response to light stimulus [GO:0009416]</t>
  </si>
  <si>
    <t>GKAVKLSPAA</t>
  </si>
  <si>
    <t>AT1G30230</t>
  </si>
  <si>
    <t>P48006</t>
  </si>
  <si>
    <t>EF1D1_ARATH</t>
  </si>
  <si>
    <t>Elongation factor 1-delta 1 (EF-1-delta 1) (Elongation factor 1B-beta 1) (eEF-1B beta 1)</t>
  </si>
  <si>
    <t>translational elongation [GO:0006414]</t>
  </si>
  <si>
    <t>AAFPNLNSDA</t>
  </si>
  <si>
    <t>AT1G31190</t>
  </si>
  <si>
    <t>Q94F00</t>
  </si>
  <si>
    <t>IMPL1_ARATH</t>
  </si>
  <si>
    <t>Phosphatase IMPL1, chloroplastic (EC 3.1.3.25) (Protein MYO-INOSITOL MONOPHOSPHATASE-LIKE 1)</t>
  </si>
  <si>
    <t>inositol biosynthetic process [GO:0006021]; inositol phosphate dephosphorylation [GO:0046855]; phosphatidylinositol phosphorylation [GO:0046854]; signal transduction [GO:0007165]</t>
  </si>
  <si>
    <t>VLSEVSDQTR</t>
  </si>
  <si>
    <t>AT1G31330</t>
  </si>
  <si>
    <t>Q9SHE8</t>
  </si>
  <si>
    <t>PSAF_ARATH</t>
  </si>
  <si>
    <t>Photosystem I reaction center subunit III, chloroplastic (Light-harvesting complex I 17 kDa protein) (PSI-F)</t>
  </si>
  <si>
    <t>DISGLTPCKD</t>
  </si>
  <si>
    <t>AT1G31620</t>
  </si>
  <si>
    <t>Q9C6V2</t>
  </si>
  <si>
    <t>Q9C6V2_ARATH</t>
  </si>
  <si>
    <t>Uncharacterized protein F27M3_18</t>
  </si>
  <si>
    <t>LASIDLETVK</t>
  </si>
  <si>
    <t>AT1G31850</t>
  </si>
  <si>
    <t>Q9C6S7</t>
  </si>
  <si>
    <t>PMTK_ARATH</t>
  </si>
  <si>
    <t>Probable methyltransferase PMT20 (EC 2.1.1.-)</t>
  </si>
  <si>
    <t>MKSGKQSSQP</t>
  </si>
  <si>
    <t>AT1G32080</t>
  </si>
  <si>
    <t>Q9FVQ4</t>
  </si>
  <si>
    <t>PLGG1_ARATH</t>
  </si>
  <si>
    <t>Plastidal glycolate/glycerate translocator 1, chloroplastic (Bacterial membrane protein LrgB-like protein) (AtLrgB)</t>
  </si>
  <si>
    <t>cellular response to water deprivation [GO:0042631]; chloroplast organization [GO:0009658]; glycerate transmembrane transport [GO:1901975]; glycolate transmembrane transport [GO:0097339]; lateral root development [GO:0048527]; photorespiration [GO:0009853]; response to abscisic acid [GO:0009737]; stomatal movement [GO:0010118]</t>
  </si>
  <si>
    <t>AMDGAGTGNT</t>
  </si>
  <si>
    <t>AT1G32210</t>
  </si>
  <si>
    <t>Q39080</t>
  </si>
  <si>
    <t>DAD1_ARATH</t>
  </si>
  <si>
    <t>Dolichyl-diphosphooligosaccharide--protein glycosyltransferase subunit DAD1 (Oligosaccharyl transferase subunit DAD1) (Defender against cell death 1) (AtDAD1) (DAD-1)</t>
  </si>
  <si>
    <t>endoplasmic reticulum</t>
  </si>
  <si>
    <t>protein N-linked glycosylation [GO:0006487]</t>
  </si>
  <si>
    <t>VKSTSKDAQD</t>
  </si>
  <si>
    <t>AT1G33120</t>
  </si>
  <si>
    <t>P49209</t>
  </si>
  <si>
    <t>RL91_ARATH</t>
  </si>
  <si>
    <t>60S ribosomal protein L9-1</t>
  </si>
  <si>
    <t>adaxial/abaxial pattern specification [GO:0009955]; cytoplasmic translation [GO:0002181]</t>
  </si>
  <si>
    <t>MKTILSSETM</t>
  </si>
  <si>
    <t>AT1G33170</t>
  </si>
  <si>
    <t>Q9C884</t>
  </si>
  <si>
    <t>PMTI_ARATH</t>
  </si>
  <si>
    <t>Probable methyltransferase PMT18 (EC 2.1.1.-)</t>
  </si>
  <si>
    <t>AKENSSHSLA</t>
  </si>
  <si>
    <t>AT1G34000</t>
  </si>
  <si>
    <t>Q9FEC1</t>
  </si>
  <si>
    <t>OHP2_ARATH</t>
  </si>
  <si>
    <t>Light-harvesting complex-like protein OHP2, chloroplastic (One-helix protein 2) (Protein LIGHT-HARVESTING LIKE 6)</t>
  </si>
  <si>
    <t>photosystem II assembly [GO:0010207]; response to light intensity [GO:0009642]</t>
  </si>
  <si>
    <t>SQTEGPLRRP</t>
  </si>
  <si>
    <t>AT1G35160</t>
  </si>
  <si>
    <t>P46077</t>
  </si>
  <si>
    <t>14334_ARATH</t>
  </si>
  <si>
    <t>14-3-3-like protein GF14 phi (General regulatory factor 4)</t>
  </si>
  <si>
    <t>AAPPASSSAR</t>
  </si>
  <si>
    <t>AT1G35580</t>
  </si>
  <si>
    <t>Q9LQF2</t>
  </si>
  <si>
    <t>CINV1_ARATH</t>
  </si>
  <si>
    <t>Alkaline/neutral invertase CINV1 (EC 3.2.1.26) (Alkaline/neutral invertase G) (A/N-INVG) (Cytosolic invertase 1) (AtCYT-INV1)</t>
  </si>
  <si>
    <t>carbohydrate metabolic process [GO:0005975]; cellular amino acid metabolic process [GO:0006520]; response to hydrogen peroxide [GO:0042542]; root development [GO:0048364]; sucrose catabolic process [GO:0005987]</t>
  </si>
  <si>
    <t>MEGVGLRAVG</t>
  </si>
  <si>
    <t>AT1G35680</t>
  </si>
  <si>
    <t>P51412</t>
  </si>
  <si>
    <t>RK21_ARATH</t>
  </si>
  <si>
    <t>50S ribosomal protein L21, chloroplastic (CL21)</t>
  </si>
  <si>
    <t>chloroplast organization [GO:0009658]; embryo development ending in seed dormancy [GO:0009793]; response to cold [GO:0009409]; thylakoid membrane organization [GO:0010027]; translation [GO:0006412]</t>
  </si>
  <si>
    <t>AESVVEAEPE</t>
  </si>
  <si>
    <t>AT1G35720</t>
  </si>
  <si>
    <t>Q9SYT0</t>
  </si>
  <si>
    <t>ANXD1_ARATH</t>
  </si>
  <si>
    <t>Annexin D1 (AnnAt1) (Annexin A1)</t>
  </si>
  <si>
    <t>calcium ion transmembrane transport [GO:0070588]; phloem sucrose unloading [GO:0110128]; primary root development [GO:0080022]; response to abscisic acid [GO:0009737]; response to cadmium ion [GO:0046686]; response to cold [GO:0009409]; response to heat [GO:0009408]; response to osmotic stress [GO:0006970]; response to oxidative stress [GO:0006979]; response to salt stress [GO:0009651]; response to water deprivation [GO:0009414]</t>
  </si>
  <si>
    <t>ATLKVSDSVP</t>
  </si>
  <si>
    <t>AT1G43605</t>
  </si>
  <si>
    <t>MQALSKRSRL</t>
  </si>
  <si>
    <t>AT1G43670</t>
  </si>
  <si>
    <t>Q9MA79</t>
  </si>
  <si>
    <t>F16P2_ARATH</t>
  </si>
  <si>
    <t>Fructose-1,6-bisphosphatase, cytosolic (FBPase) (EC 3.1.3.11) (D-fructose-1,6-bisphosphate 1-phosphohydrolase) (Protein FRUCTOSE INSENSITIVE 1)</t>
  </si>
  <si>
    <t>fructose 1,6-bisphosphate metabolic process [GO:0030388]; fructose 6-phosphate metabolic process [GO:0006002]; fructose metabolic process [GO:0006000]; gluconeogenesis [GO:0006094]; photosynthesis [GO:0015979]; response to abscisic acid [GO:0009737]; response to fructose [GO:0009750]; starch catabolic process [GO:0005983]; sucrose biosynthetic process [GO:0005986]</t>
  </si>
  <si>
    <t>MDHAADAHRT</t>
  </si>
  <si>
    <t>AT1G45145</t>
  </si>
  <si>
    <t>Q39241</t>
  </si>
  <si>
    <t>TRXH5_ARATH</t>
  </si>
  <si>
    <t>Thioredoxin H5 (AtTrxh5) (Protein LOCUS OF INSENSITIVITY TO VICTORIN 1) (Thioredoxin 5) (AtTRX5)</t>
  </si>
  <si>
    <t>cell redox homeostasis [GO:0045454]; defense response to fungus [GO:0050832]; glycerol ether metabolic process [GO:0006662]; response to cadmium ion [GO:0046686]; response to microbial phytotoxin [GO:0010188]; response to oxidative stress [GO:0006979]</t>
  </si>
  <si>
    <t>AGEGEVIACH</t>
  </si>
  <si>
    <t>AT1G47750</t>
  </si>
  <si>
    <t>Q9FZF1</t>
  </si>
  <si>
    <t>PX11A_ARATH</t>
  </si>
  <si>
    <t>Peroxisomal membrane protein 11A (Peroxin-11A) (AtPEX11a)</t>
  </si>
  <si>
    <t>peroxisome fission [GO:0016559]; peroxisome organization [GO:0007031]; regulation of peroxisome size [GO:0044375]</t>
  </si>
  <si>
    <t>ATKAPEKITK</t>
  </si>
  <si>
    <t>AT1G48350</t>
  </si>
  <si>
    <t>Q9SX68</t>
  </si>
  <si>
    <t>RK18_ARATH</t>
  </si>
  <si>
    <t>50S ribosomal protein L18, chloroplastic (CL18)</t>
  </si>
  <si>
    <t>KTKTSSEDRI</t>
  </si>
  <si>
    <t>AT1G48610</t>
  </si>
  <si>
    <t>Q94AD1</t>
  </si>
  <si>
    <t>D1861_ARATH</t>
  </si>
  <si>
    <t>Putative DNA-binding protein At1g48610 (AT-hook DNA-binding motif-containing protein At1g48610)</t>
  </si>
  <si>
    <t>AKTALTPPAS</t>
  </si>
  <si>
    <t>AT1G48850</t>
  </si>
  <si>
    <t>P57720</t>
  </si>
  <si>
    <t>AROC_ARATH</t>
  </si>
  <si>
    <t>Chorismate synthase, chloroplastic (EC 4.2.3.5) (5-enolpyruvylshikimate-3-phosphate phospholyase) (Protein EMBRYO DEFECTIVE 1144)</t>
  </si>
  <si>
    <t>aromatic amino acid family biosynthetic process [GO:0009073]; chorismate biosynthetic process [GO:0009423]</t>
  </si>
  <si>
    <t>TGSSYGTHFR</t>
  </si>
  <si>
    <t>AT1G48860</t>
  </si>
  <si>
    <t>F4I035</t>
  </si>
  <si>
    <t>F4I035_ARATH</t>
  </si>
  <si>
    <t>RNA 3'-terminal phosphate cyclase/enolpyruvate transferase, alpha/beta</t>
  </si>
  <si>
    <t>aromatic amino acid family biosynthetic process [GO:0009073]</t>
  </si>
  <si>
    <t>SVSTAEKASE</t>
  </si>
  <si>
    <t>AT1G49240</t>
  </si>
  <si>
    <t>Q96293</t>
  </si>
  <si>
    <t>ACT8_ARATH</t>
  </si>
  <si>
    <t>Actin-8</t>
  </si>
  <si>
    <t>root hair cell tip growth [GO:0048768]</t>
  </si>
  <si>
    <t>NQKDAYVGDE</t>
  </si>
  <si>
    <t>ADADDIQPIV</t>
  </si>
  <si>
    <t>AT1G50200</t>
  </si>
  <si>
    <t>P36428</t>
  </si>
  <si>
    <t>SYA_ARATH</t>
  </si>
  <si>
    <t>Alanine--tRNA ligase (EC 6.1.1.7) (Alanyl-tRNA synthetase) (AlaRS)</t>
  </si>
  <si>
    <t>alanyl-tRNA aminoacylation [GO:0006419]; mitochondrial alanyl-tRNA aminoacylation [GO:0070143]; response to cadmium ion [GO:0046686]; tRNA modification [GO:0006400]</t>
  </si>
  <si>
    <t>PGSEPSETQW</t>
  </si>
  <si>
    <t>AT1G50600</t>
  </si>
  <si>
    <t>Q8H125</t>
  </si>
  <si>
    <t>SCL5_ARATH</t>
  </si>
  <si>
    <t>Scarecrow-like protein 5 (AtSCL5) (GRAS family protein 6) (AtGRAS-6)</t>
  </si>
  <si>
    <t>regulation of transcription, DNA-templated [GO:0006355]</t>
  </si>
  <si>
    <t>MEATQKHMIQ</t>
  </si>
  <si>
    <t>AT1G51510</t>
  </si>
  <si>
    <t>F4I9J7</t>
  </si>
  <si>
    <t>Y14_ARATH</t>
  </si>
  <si>
    <t>RNA-binding protein Y14 (AtY14) (RNA-binding protein 8A)</t>
  </si>
  <si>
    <t>mRNA processing [GO:0006397]; mRNA transport [GO:0051028]; nuclear-transcribed mRNA catabolic process, nonsense-mediated decay [GO:0000184]; positive regulation of gene expression [GO:0010628]; regulation of alternative mRNA splicing, via spliceosome [GO:0000381]; regulation of translation [GO:0006417]; RNA splicing [GO:0008380]</t>
  </si>
  <si>
    <t>SAIAGANGES</t>
  </si>
  <si>
    <t>AT1G52300</t>
  </si>
  <si>
    <t>Q43292</t>
  </si>
  <si>
    <t>RL372_ARATH</t>
  </si>
  <si>
    <t>60S ribosomal protein L37-2</t>
  </si>
  <si>
    <t>TKGTGSFGKR</t>
  </si>
  <si>
    <t>AT1G52380</t>
  </si>
  <si>
    <t>Q9C829</t>
  </si>
  <si>
    <t>NU50A_ARATH</t>
  </si>
  <si>
    <t>Nuclear pore complex protein NUP50A (Nucleoporin 50A)</t>
  </si>
  <si>
    <t>intracellular transport [GO:0046907]; mRNA transport [GO:0051028]; positive regulation of GTPase activity [GO:0043547]; protein transport [GO:0015031]</t>
  </si>
  <si>
    <t>GDSENVQQPS</t>
  </si>
  <si>
    <t>AT1G53240</t>
  </si>
  <si>
    <t>Q9ZP06</t>
  </si>
  <si>
    <t>MDHM1_ARATH</t>
  </si>
  <si>
    <t>Malate dehydrogenase 1, mitochondrial (EC 1.1.1.37) (Mitochondrial MDH1) (mMDH1) (Mitochondrial NAD-dependent malate dehydrogenase 1) (mNAD-MDH 1) (mtNAD-MDH1)</t>
  </si>
  <si>
    <t>carbohydrate metabolic process [GO:0005975]; defense response to bacterium [GO:0042742]; malate metabolic process [GO:0006108]; response to cadmium ion [GO:0046686]; response to cold [GO:0009409]; tricarboxylic acid cycle [GO:0006099]</t>
  </si>
  <si>
    <t>SSGSVPERKV</t>
  </si>
  <si>
    <t>AT1G53350</t>
  </si>
  <si>
    <t>P0C8S1</t>
  </si>
  <si>
    <t>RP8L2_ARATH</t>
  </si>
  <si>
    <t>Probable disease resistance RPP8-like protein 2</t>
  </si>
  <si>
    <t>LNGIDEQVDG</t>
  </si>
  <si>
    <t>AT1G53560</t>
  </si>
  <si>
    <t>Q9LPH1</t>
  </si>
  <si>
    <t>Q9LPH1_ARATH</t>
  </si>
  <si>
    <t>At1g53560 (Ribosomal protein L18ae family) (T3F20.13 protein)</t>
  </si>
  <si>
    <t>GKEKDKNRGA</t>
  </si>
  <si>
    <t>AT1G54270</t>
  </si>
  <si>
    <t>P41377</t>
  </si>
  <si>
    <t>IF4A2_ARATH</t>
  </si>
  <si>
    <t>Eukaryotic initiation factor 4A-2 (eIF-4A-2) (EC 3.6.4.13) (ATP-dependent RNA helicase eIF4A-2) (DEAD-box ATP-dependent RNA helicase 19)</t>
  </si>
  <si>
    <t>cytoplasmic translational initiation [GO:0002183]; response to cadmium ion [GO:0046686]</t>
  </si>
  <si>
    <t>AGSAPEGTQF</t>
  </si>
  <si>
    <t>AT1G54320</t>
  </si>
  <si>
    <t>Q9SLK2</t>
  </si>
  <si>
    <t>ALIS3_ARATH</t>
  </si>
  <si>
    <t>ALA-interacting subunit 3 (AtALIS3)</t>
  </si>
  <si>
    <t>phospholipid translocation [GO:0045332]</t>
  </si>
  <si>
    <t>SSNTASSSAG</t>
  </si>
  <si>
    <t>AT1G54410</t>
  </si>
  <si>
    <t>Q9SLJ2</t>
  </si>
  <si>
    <t>HRD11_ARATH</t>
  </si>
  <si>
    <t>Dehydrin HIRD11 (Histidine-rich dehydrin of 11 kDa) (AtHIRD11) (Protein SRC1 homolog)</t>
  </si>
  <si>
    <t>negative regulation of hydrogen peroxide biosynthetic process [GO:0010730]</t>
  </si>
  <si>
    <t>AGLINKIGDA</t>
  </si>
  <si>
    <t>AT1G54580</t>
  </si>
  <si>
    <t>P25701</t>
  </si>
  <si>
    <t>ACP2_ARATH</t>
  </si>
  <si>
    <t>Acyl carrier protein 2, chloroplastic (ACP-2)</t>
  </si>
  <si>
    <t>AAKPETVDKV</t>
  </si>
  <si>
    <t>AT1G54780</t>
  </si>
  <si>
    <t>Q9ZVL6</t>
  </si>
  <si>
    <t>U603_ARATH</t>
  </si>
  <si>
    <t>UPF0603 protein At1g54780, chloroplastic (Thylakoid lumen 18.3 kDa protein)</t>
  </si>
  <si>
    <t>photosystem II repair [GO:0010206]</t>
  </si>
  <si>
    <t>SEFNILNDGP</t>
  </si>
  <si>
    <t>AT1G55040</t>
  </si>
  <si>
    <t>Q9C7M2</t>
  </si>
  <si>
    <t>Q9C7M2_ARATH</t>
  </si>
  <si>
    <t>Zinc finger (Ran-binding) family protein</t>
  </si>
  <si>
    <t>embryo development ending in seed dormancy [GO:0009793]</t>
  </si>
  <si>
    <t>AASISLLLIK</t>
  </si>
  <si>
    <t>AT1G55450</t>
  </si>
  <si>
    <t>F4I0B5</t>
  </si>
  <si>
    <t>F4I0B5_ARATH</t>
  </si>
  <si>
    <t>S-adenosyl-L-methionine-dependent methyltransferases superfamily protein</t>
  </si>
  <si>
    <t>AALSDKLADA</t>
  </si>
  <si>
    <t>AT1G55490</t>
  </si>
  <si>
    <t>P21240</t>
  </si>
  <si>
    <t>CPNB1_ARATH</t>
  </si>
  <si>
    <t>Chaperonin 60 subunit beta 1, chloroplastic (CPN-60 beta 1) (60 kDa chaperonin subunit beta 1) (RuBisCO large subunit-binding protein subunit beta, chloroplastic)</t>
  </si>
  <si>
    <t>'de novo' protein folding [GO:0006458]; cell death [GO:0008219]; chaperone cofactor-dependent protein refolding [GO:0051085]; mitochondrion organization [GO:0007005]; protein refolding [GO:0042026]; response to cold [GO:0009409]; systemic acquired resistance [GO:0009627]</t>
  </si>
  <si>
    <t>KLADLVGVTL</t>
  </si>
  <si>
    <t>AAKELHFNKD</t>
  </si>
  <si>
    <t>AT1G55805</t>
  </si>
  <si>
    <t>Q682I1</t>
  </si>
  <si>
    <t>BOLA1_ARATH</t>
  </si>
  <si>
    <t>Protein BOLA1, chloroplastic</t>
  </si>
  <si>
    <t>SSVEKTGSDS</t>
  </si>
  <si>
    <t>AT1G56070</t>
  </si>
  <si>
    <t>Q9ASR1</t>
  </si>
  <si>
    <t>EF2_ARATH</t>
  </si>
  <si>
    <t>Elongation factor 2 (EF-2) (Protein LOW EXPRESSION OF OSMOTICALLY RESPONSIVE GENES 1)</t>
  </si>
  <si>
    <t>cold acclimation [GO:0009631]; response to cold [GO:0009409]; translational elongation [GO:0006414]</t>
  </si>
  <si>
    <t>VKFTADELRR</t>
  </si>
  <si>
    <t>AT1G56190</t>
  </si>
  <si>
    <t>P50318</t>
  </si>
  <si>
    <t>PGKH2_ARATH</t>
  </si>
  <si>
    <t>Phosphoglycerate kinase 2, chloroplastic (EC 2.7.2.3)</t>
  </si>
  <si>
    <t>galactolipid biosynthetic process [GO:0019375]; gluconeogenesis [GO:0006094]; glycolytic process [GO:0006096]; positive regulation of oxidative phosphorylation [GO:1903862]; reductive pentose-phosphate cycle [GO:0019253]; regulation of defense response to virus by host [GO:0050691]; response to cadmium ion [GO:0046686]; thylakoid membrane organization [GO:0010027]</t>
  </si>
  <si>
    <t>AKKSVGDLNS</t>
  </si>
  <si>
    <t>AT1G56200</t>
  </si>
  <si>
    <t>A8MS46</t>
  </si>
  <si>
    <t>A8MS46_ARATH</t>
  </si>
  <si>
    <t>Embryo defective 1303</t>
  </si>
  <si>
    <t>SEGQTQTVTR</t>
  </si>
  <si>
    <t>AT1G56340</t>
  </si>
  <si>
    <t>O04151</t>
  </si>
  <si>
    <t>CALR1_ARATH</t>
  </si>
  <si>
    <t>Calreticulin-1</t>
  </si>
  <si>
    <t>endoplasmic reticulum unfolded protein response [GO:0030968]; protein folding [GO:0006457]; response to cadmium ion [GO:0046686]; response to endoplasmic reticulum stress [GO:0034976]; response to oxidative stress [GO:0006979]</t>
  </si>
  <si>
    <t>EVIFEEKFED</t>
  </si>
  <si>
    <t>AT1G56410</t>
  </si>
  <si>
    <t>Q9C7X7</t>
  </si>
  <si>
    <t>HSP7N_ARATH</t>
  </si>
  <si>
    <t>Heat shock 70 kDa protein 18 (Heat shock protein 70-18) (AtHsp70-18) (Heat-shock protein 70T-1)</t>
  </si>
  <si>
    <t>cellular response to heat [GO:0034605]; cellular response to unfolded protein [GO:0034620]; chaperone cofactor-dependent protein refolding [GO:0051085]; protein refolding [GO:0042026]; response to cadmium ion [GO:0046686]; response to heat [GO:0009408]; response to unfolded protein [GO:0006986]</t>
  </si>
  <si>
    <t>AGKGEGPAIG</t>
  </si>
  <si>
    <t>AT1G56580</t>
  </si>
  <si>
    <t>Q9FXB0</t>
  </si>
  <si>
    <t>Q9FXB0_ARATH</t>
  </si>
  <si>
    <t>At1g56580/F25P12_18 (F25P12.97 protein)</t>
  </si>
  <si>
    <t>trichome morphogenesis [GO:0010090]</t>
  </si>
  <si>
    <t>GLVTDEVRAR</t>
  </si>
  <si>
    <t>AT1G57720</t>
  </si>
  <si>
    <t>Q9FVT2</t>
  </si>
  <si>
    <t>EF1G2_ARATH</t>
  </si>
  <si>
    <t>Probable elongation factor 1-gamma 2 (EF-1-gamma 2) (eEF-1B gamma 2)</t>
  </si>
  <si>
    <t>response to cadmium ion [GO:0046686]; response to zinc ion [GO:0010043]</t>
  </si>
  <si>
    <t>ALVMHTYKGN</t>
  </si>
  <si>
    <t>AT1G57990</t>
  </si>
  <si>
    <t>Q9C508</t>
  </si>
  <si>
    <t>PUP18_ARATH</t>
  </si>
  <si>
    <t>Probable purine permease 18 (AtPUP18)</t>
  </si>
  <si>
    <t>purine nucleobase transport [GO:0006863]</t>
  </si>
  <si>
    <t>MEMTEASKQT</t>
  </si>
  <si>
    <t>AT1G58270</t>
  </si>
  <si>
    <t>Q9SLV3</t>
  </si>
  <si>
    <t>Q9SLV3_ARATH</t>
  </si>
  <si>
    <t>At1g58270/F19C14_8 (F19C14.11 protein) (TRAF-like family protein) (ZW9 protein)</t>
  </si>
  <si>
    <t>QAVTTDTRTR</t>
  </si>
  <si>
    <t>AT1G58290</t>
  </si>
  <si>
    <t>P42804</t>
  </si>
  <si>
    <t>HEM11_ARATH</t>
  </si>
  <si>
    <t>Glutamyl-tRNA reductase 1, chloroplastic (GluTR) (EC 1.2.1.70)</t>
  </si>
  <si>
    <t>chlorophyll biosynthetic process [GO:0015995]; heme biosynthetic process [GO:0006783]; protoporphyrinogen IX biosynthetic process [GO:0006782]</t>
  </si>
  <si>
    <t>ELSASSDSAS</t>
  </si>
  <si>
    <t>AT1G59870</t>
  </si>
  <si>
    <t>Q9XIE2</t>
  </si>
  <si>
    <t>AB36G_ARATH</t>
  </si>
  <si>
    <t>ABC transporter G family member 36 (ABC transporter ABCG.36) (AtABCG36) (Pleiotropic drug resistance protein 8) (Protein PENETRATION 3)</t>
  </si>
  <si>
    <t>cadmium ion transport [GO:0015691]; cellular response to indolebutyric acid stimulus [GO:0071366]; defense response by callose deposition in cell wall [GO:0052544]; defense response to bacterium [GO:0042742]; defense response to fungus, incompatible interaction [GO:0009817]; indole glucosinolate catabolic process [GO:0042344]; negative regulation of defense response [GO:0031348]; response to abscisic acid [GO:0009737]; systemic acquired resistance [GO:0009627]; transmembrane transport [GO:0055085]</t>
  </si>
  <si>
    <t>MDYNPNLPPL</t>
  </si>
  <si>
    <t>AT1G60420</t>
  </si>
  <si>
    <t>O80763</t>
  </si>
  <si>
    <t>NRX1_ARATH</t>
  </si>
  <si>
    <t>Probable nucleoredoxin 1 (AtNrx1) (EC 1.8.1.8)</t>
  </si>
  <si>
    <t>cell redox homeostasis [GO:0045454]; pollen tube growth [GO:0009860]; pollen tube guidance [GO:0010183]; regulation of pollen tube growth [GO:0080092]; response to cadmium ion [GO:0046686]</t>
  </si>
  <si>
    <t>AETSKQVNGD</t>
  </si>
  <si>
    <t>AT1G60530</t>
  </si>
  <si>
    <t>Q9ZP56</t>
  </si>
  <si>
    <t>DRP4A_ARATH</t>
  </si>
  <si>
    <t>Putative dynamin-related protein 4A</t>
  </si>
  <si>
    <t>mitochondrial fission [GO:0000266]</t>
  </si>
  <si>
    <t>VPLVMRLQRS</t>
  </si>
  <si>
    <t>AT1G60600</t>
  </si>
  <si>
    <t>Q0WUA3</t>
  </si>
  <si>
    <t>MENA_ARATH</t>
  </si>
  <si>
    <t>2-carboxy-1,4-naphthoquinone phytyltransferase, chloroplastic (EC 2.5.1.130) (1,4-dihydroxy-2-naphthoate phytyltransferase) (1,4-dihydroxy-2-naphthoate polyprenyltransferase) (Protein ABERRANT CHLOROPLAST DEVELOPMENT 4) (menA-like protein) (AtMENA)</t>
  </si>
  <si>
    <t>vacuole</t>
  </si>
  <si>
    <t>photosynthetic electron transport in photosystem II [GO:0009772]; phylloquinone biosynthetic process [GO:0042372]; plastoquinone biosynthetic process [GO:0010236]; ubiquinone biosynthetic process via 3,4-dihydroxy-5-polyprenylbenzoate [GO:0032194]; vitamin K biosynthetic process [GO:0042371]</t>
  </si>
  <si>
    <t>SYGDAAKVYQ</t>
  </si>
  <si>
    <t>AT1G60710</t>
  </si>
  <si>
    <t>Q93ZN2</t>
  </si>
  <si>
    <t>ALKR4_ARATH</t>
  </si>
  <si>
    <t>Probable aldo-keto reductase 4 (EC 1.1.1.-)</t>
  </si>
  <si>
    <t>response to cadmium ion [GO:0046686]</t>
  </si>
  <si>
    <t>AEACGVRRMK</t>
  </si>
  <si>
    <t>AT1G61520</t>
  </si>
  <si>
    <t>Q9SY97</t>
  </si>
  <si>
    <t>LHCA3_ARATH</t>
  </si>
  <si>
    <t>Photosystem I chlorophyll a/b-binding protein 3-1, chloroplastic (Lhca3*1) (LHCI type III LHCA3)</t>
  </si>
  <si>
    <t>photosynthesis, light harvesting in photosystem I [GO:0009768]; protein-chromophore linkage [GO:0018298]; response to cold [GO:0009409]; response to high light intensity [GO:0009644]; response to light stimulus [GO:0009416]; response to low light intensity stimulus [GO:0009645]</t>
  </si>
  <si>
    <t>AATPPVKQGA</t>
  </si>
  <si>
    <t>AT1G62330</t>
  </si>
  <si>
    <t>F4HYR4</t>
  </si>
  <si>
    <t>OFT15_ARATH</t>
  </si>
  <si>
    <t>O-fucosyltransferase 15 (O-FucT-15) (EC 2.4.1.-) (O-fucosyltransferase family protein)</t>
  </si>
  <si>
    <t>fucose metabolic process [GO:0006004]</t>
  </si>
  <si>
    <t>SSERPDEEKP</t>
  </si>
  <si>
    <t>AT1G62380</t>
  </si>
  <si>
    <t>Q41931</t>
  </si>
  <si>
    <t>ACCO2_ARATH</t>
  </si>
  <si>
    <t>1-aminocyclopropane-1-carboxylate oxidase 2 (ACC oxidase 2) (AtACO2) (EC 1.14.17.4)</t>
  </si>
  <si>
    <t>cellular response to fatty acid [GO:0071398]; cellular response to nitric oxide [GO:0071732]; defense response [GO:0006952]; detection of ethylene stimulus [GO:0009727]; ethylene biosynthetic process [GO:0009693]; positive regulation of seed germination [GO:0010030]</t>
  </si>
  <si>
    <t>MEKNMKFPVV</t>
  </si>
  <si>
    <t>AT1G62750</t>
  </si>
  <si>
    <t>Q9SI75</t>
  </si>
  <si>
    <t>EFGC_ARATH</t>
  </si>
  <si>
    <t>Elongation factor G, chloroplastic (cEF-G) (Elongation factor EF-G/SCO1) (Protein SNOWY COTYLEDON 1, chloroplastic) (AtSCO1)</t>
  </si>
  <si>
    <t>chloroplast organization [GO:0009658]; post-embryonic development [GO:0009791]; ribosome disassembly [GO:0032790]; seed germination [GO:0009845]</t>
  </si>
  <si>
    <t>AAEAEAKRAV</t>
  </si>
  <si>
    <t>AT1G63810</t>
  </si>
  <si>
    <t>Q0WVM5</t>
  </si>
  <si>
    <t>Q0WVM5_ARATH</t>
  </si>
  <si>
    <t>Nucleolar protein</t>
  </si>
  <si>
    <t>rRNA processing [GO:0006364]; tRNA export from nucleus [GO:0006409]</t>
  </si>
  <si>
    <t>MEADTKTDSR</t>
  </si>
  <si>
    <t>AT1G63830</t>
  </si>
  <si>
    <t>Q9CAJ7</t>
  </si>
  <si>
    <t>Q9CAJ7_ARATH</t>
  </si>
  <si>
    <t>PLAC8 family protein</t>
  </si>
  <si>
    <t>AASQDKLDKM</t>
  </si>
  <si>
    <t>AT1G63940</t>
  </si>
  <si>
    <t>P92947</t>
  </si>
  <si>
    <t>MDAR_ARATH</t>
  </si>
  <si>
    <t>Monodehydroascorbate reductase, chloroplastic/mitochondrial (EC 1.6.5.4) (Monodehydroascorbate reductase 5, mitochondrial) (AtMDAR5) (Monodehydroascorbate reductase 6, chloroplastic) (AtMDAR6)</t>
  </si>
  <si>
    <t>response to cadmium ion [GO:0046686]; response to cold [GO:0009409]</t>
  </si>
  <si>
    <t>SFANENREFV</t>
  </si>
  <si>
    <t>AT1G64520</t>
  </si>
  <si>
    <t>Q9SGW3</t>
  </si>
  <si>
    <t>PSD8A_ARATH</t>
  </si>
  <si>
    <t>26S proteasome non-ATPase regulatory subunit 8 homolog A (26S proteasome regulatory subunit RPN12a) (AtRPN12a) (26S proteasome regulatory subunit S14 homolog A)</t>
  </si>
  <si>
    <t>cotyledon development [GO:0048825]; cytokinin-activated signaling pathway [GO:0009736]; flower development [GO:0009908]; leaf development [GO:0048366]; post-embryonic root development [GO:0048528]; proteasome assembly [GO:0043248]; proteasome-mediated ubiquitin-dependent protein catabolic process [GO:0043161]; protein catabolic process [GO:0030163]; regulation of anthocyanin biosynthetic process [GO:0031540]; response to auxin [GO:0009733]; response to cytokinin [GO:0009735]; response to heat [GO:0009408]; response to misfolded protein [GO:0051788]; skotomorphogenesis [GO:0009647]</t>
  </si>
  <si>
    <t>MDPQLTEVSQ</t>
  </si>
  <si>
    <t>AT1G64680</t>
  </si>
  <si>
    <t>Q9SGU7</t>
  </si>
  <si>
    <t>Q9SGU7_ARATH</t>
  </si>
  <si>
    <t>At1g64680 (Beta-carotene isomerase D27) (F1N19.25)</t>
  </si>
  <si>
    <t>GIAEPSGEPA</t>
  </si>
  <si>
    <t>AT1G64770</t>
  </si>
  <si>
    <t>Q94AQ8</t>
  </si>
  <si>
    <t>PNSB2_ARATH</t>
  </si>
  <si>
    <t>Photosynthetic NDH subunit of subcomplex B 2, chloroplastic (Protein PnsB2) (NAD(P)H DEHYDROGENASE SUBUNIT 45) (NDH-DEPENDENT CYCLIC ELECTRON FLOW 2)</t>
  </si>
  <si>
    <t>carbohydrate metabolic process [GO:0005975]; photosynthetic electron transport in photosystem I [GO:0009773]</t>
  </si>
  <si>
    <t>SISAPQTQTI</t>
  </si>
  <si>
    <t>AT1G64980</t>
  </si>
  <si>
    <t>Q9XIP8</t>
  </si>
  <si>
    <t>CDI_ARATH</t>
  </si>
  <si>
    <t>Protein CDI (Protein CADMIUM INDUCED)</t>
  </si>
  <si>
    <t>pollen germination [GO:0009846]; pollen tube growth [GO:0009860]; single fertilization [GO:0007338]</t>
  </si>
  <si>
    <t>TISNGDVKSE</t>
  </si>
  <si>
    <t>AT1G65220</t>
  </si>
  <si>
    <t>Q93ZY6</t>
  </si>
  <si>
    <t>Q93ZY6_ARATH</t>
  </si>
  <si>
    <t>ARM repeat superfamily protein</t>
  </si>
  <si>
    <t>SSKEKPTLGG</t>
  </si>
  <si>
    <t>AT1G65930</t>
  </si>
  <si>
    <t>Q9SRZ6</t>
  </si>
  <si>
    <t>ICDHC_ARATH</t>
  </si>
  <si>
    <t>Cytosolic isocitrate dehydrogenase [NADP] (EC 1.1.1.42)</t>
  </si>
  <si>
    <t>defense response to bacterium [GO:0042742]; isocitrate metabolic process [GO:0006102]; NADP metabolic process [GO:0006739]; response to cadmium ion [GO:0046686]; response to zinc ion [GO:0010043]; tricarboxylic acid cycle [GO:0006099]</t>
  </si>
  <si>
    <t>AFEKIKVANP</t>
  </si>
  <si>
    <t>AT1G66240</t>
  </si>
  <si>
    <t>Q94BT9</t>
  </si>
  <si>
    <t>ATOX1_ARATH</t>
  </si>
  <si>
    <t>Copper transport protein ATX1 (Copper chaperone ATX1)</t>
  </si>
  <si>
    <t>copper ion transport [GO:0006825]</t>
  </si>
  <si>
    <t>SQTVVLRVAM</t>
  </si>
  <si>
    <t>AT1G66270</t>
  </si>
  <si>
    <t>Q9C525</t>
  </si>
  <si>
    <t>BGL21_ARATH</t>
  </si>
  <si>
    <t>Beta-glucosidase 21 (AtBGLU21) (EC 3.2.1.21) (Protein PHOSPHATE STARVATION-RESPONSE 3.2)</t>
  </si>
  <si>
    <t>carbohydrate metabolic process [GO:0005975]; cellular response to cold [GO:0070417]; cellular response to phosphate starvation [GO:0016036]; cellular response to salt stress [GO:0071472]; coumarin metabolic process [GO:0009804]; glucosinolate catabolic process [GO:0019762]; response to osmotic stress [GO:0006970]; response to salt stress [GO:0009651]</t>
  </si>
  <si>
    <t>VDDPVCPATS</t>
  </si>
  <si>
    <t>AT1G66410</t>
  </si>
  <si>
    <t>P0DH96</t>
  </si>
  <si>
    <t>CALM4_ARATH</t>
  </si>
  <si>
    <t>Calmodulin-4 (CaM-4)</t>
  </si>
  <si>
    <t>calcium-mediated signaling [GO:0019722]</t>
  </si>
  <si>
    <t>ADQLTDEQIS</t>
  </si>
  <si>
    <t>AT1G67230</t>
  </si>
  <si>
    <t>F4HRT5</t>
  </si>
  <si>
    <t>CRWN1_ARATH</t>
  </si>
  <si>
    <t>Protein CROWDED NUCLEI 1 (Protein KAKU2) (Protein LITTLE NUCLEI 1)</t>
  </si>
  <si>
    <t>nucleus organization [GO:0006997]; regulation of nucleus size [GO:0097298]</t>
  </si>
  <si>
    <t>D</t>
  </si>
  <si>
    <t>VEKREEGLRK</t>
  </si>
  <si>
    <t>AT1G67280</t>
  </si>
  <si>
    <t>Q8W593</t>
  </si>
  <si>
    <t>LGUC_ARATH</t>
  </si>
  <si>
    <t>Probable lactoylglutathione lyase, chloroplastic (EC 4.4.1.5) (Glyoxalase I)</t>
  </si>
  <si>
    <t>methylglyoxal catabolic process to D-lactate via S-lactoyl-glutathione [GO:0019243]; response to cold [GO:0009409]</t>
  </si>
  <si>
    <t>GVAESGKAAQ</t>
  </si>
  <si>
    <t>AT1G67430</t>
  </si>
  <si>
    <t>P51413</t>
  </si>
  <si>
    <t>RL172_ARATH</t>
  </si>
  <si>
    <t>60S ribosomal protein L17-2</t>
  </si>
  <si>
    <t>VKYSQEPDNQ</t>
  </si>
  <si>
    <t>AT1G67700</t>
  </si>
  <si>
    <t>Q8LDL0</t>
  </si>
  <si>
    <t>HHL1_ARATH</t>
  </si>
  <si>
    <t>Protein HHL1, chloroplastic (Hypersensitive to high light 1)</t>
  </si>
  <si>
    <t>KGKKGMAARQ</t>
  </si>
  <si>
    <t>E</t>
  </si>
  <si>
    <t>AKGKKGMAAR</t>
  </si>
  <si>
    <t>AT1G68010</t>
  </si>
  <si>
    <t>Q9C9W5</t>
  </si>
  <si>
    <t>HPR1_ARATH</t>
  </si>
  <si>
    <t>Glycerate dehydrogenase HPR, peroxisomal (GDH) (EC 1.1.1.29) (NADH-dependent hydroxypyruvate reductase 1) (AtHPR1) (HPR 1)</t>
  </si>
  <si>
    <t>cellular response to light stimulus [GO:0071482]; cellular response to water deprivation [GO:0042631]; oxidative photosynthetic carbon pathway [GO:0009854]</t>
  </si>
  <si>
    <t>AKPVSIEVYN</t>
  </si>
  <si>
    <t>AT1G68560</t>
  </si>
  <si>
    <t>Q9S7Y7</t>
  </si>
  <si>
    <t>XYL1_ARATH</t>
  </si>
  <si>
    <t>Alpha-xylosidase 1 (EC 3.2.1.177)</t>
  </si>
  <si>
    <t>cell wall organization [GO:0071555]; response to cadmium ion [GO:0046686]; xylan catabolic process [GO:0045493]; xyloglucan metabolic process [GO:0010411]</t>
  </si>
  <si>
    <t>YKTIGKGYRL</t>
  </si>
  <si>
    <t>AT1G68590</t>
  </si>
  <si>
    <t>Q9SX22</t>
  </si>
  <si>
    <t>RRP31_ARATH</t>
  </si>
  <si>
    <t>30S ribosomal protein 3-1, chloroplastic (Plastid-specific 30S ribosomal protein 3-1) (PSRP-3 1)</t>
  </si>
  <si>
    <t>plastid translation [GO:0032544]</t>
  </si>
  <si>
    <t>AAPETLTAET</t>
  </si>
  <si>
    <t>AT1G69200</t>
  </si>
  <si>
    <t>F4I0K2</t>
  </si>
  <si>
    <t>SCKL2_ARATH</t>
  </si>
  <si>
    <t>Fructokinase-like 2, chloroplastic (pfkB-type carbohydrate kinase family protein 1)</t>
  </si>
  <si>
    <t>chloroplast organization [GO:0009658]; etioplast organization [GO:0009662]; plastid transcription [GO:0042793]; regulation of transcription, DNA-templated [GO:0006355]</t>
  </si>
  <si>
    <t>SESAPLEEEG</t>
  </si>
  <si>
    <t>ESAPLEEEGN</t>
  </si>
  <si>
    <t>AT1G69250</t>
  </si>
  <si>
    <t>F4I0L1</t>
  </si>
  <si>
    <t>F4I0L1_ARATH</t>
  </si>
  <si>
    <t>Nuclear transport factor 2 (NTF2) family protein with RNA binding (RRM-RBD-RNP motifs) domain-containing protein</t>
  </si>
  <si>
    <t>ATEGVVPSAQ</t>
  </si>
  <si>
    <t>AT1G69410</t>
  </si>
  <si>
    <t>Q9C505</t>
  </si>
  <si>
    <t>IF5A3_ARATH</t>
  </si>
  <si>
    <t>Eukaryotic translation initiation factor 5A-3 (AtELF5A-3) (eIF-5A-3)</t>
  </si>
  <si>
    <t>positive regulation of translational elongation [GO:0045901]; positive regulation of translational termination [GO:0045905]; translational frameshifting [GO:0006452]</t>
  </si>
  <si>
    <t>SDDEHHFESS</t>
  </si>
  <si>
    <t>AT1G70310</t>
  </si>
  <si>
    <t>O48661</t>
  </si>
  <si>
    <t>SPD2_ARATH</t>
  </si>
  <si>
    <t>Spermidine synthase 2 (SPDSY 2) (EC 2.5.1.16) (Putrescine aminopropyltransferase 2)</t>
  </si>
  <si>
    <t>SSTQEASVTD</t>
  </si>
  <si>
    <t>AT1G71500</t>
  </si>
  <si>
    <t>Q9C9I7</t>
  </si>
  <si>
    <t>Q9C9I7_ARATH</t>
  </si>
  <si>
    <t>Rieske (2Fe-2S) domain-containing protein</t>
  </si>
  <si>
    <t>photosystem II assembly [GO:0010207]; photosystem II stabilization [GO:0042549]</t>
  </si>
  <si>
    <t>EATEVSSSSS</t>
  </si>
  <si>
    <t>ATEVSSSSSV</t>
  </si>
  <si>
    <t>AT1G72370</t>
  </si>
  <si>
    <t>Q08682</t>
  </si>
  <si>
    <t>RSSA1_ARATH</t>
  </si>
  <si>
    <t>40S ribosomal protein Sa-1 (Laminin receptor homolog) (p40)</t>
  </si>
  <si>
    <t>cytoplasmic translation [GO:0002181]; response to osmotic stress [GO:0006970]; response to salt stress [GO:0009651]; ribosomal small subunit assembly [GO:0000028]; translation [GO:0006412]</t>
  </si>
  <si>
    <t>ATNGSASSAQ</t>
  </si>
  <si>
    <t>AT1G72730</t>
  </si>
  <si>
    <t>Q9CAI7</t>
  </si>
  <si>
    <t>IF4A3_ARATH</t>
  </si>
  <si>
    <t>Eukaryotic initiation factor 4A-3 (eIF-4A-3) (EC 3.6.4.13) (ATP-dependent RNA helicase eIF4A-3) (DEAD-box ATP-dependent RNA helicase 23)</t>
  </si>
  <si>
    <t>cytoplasmic translational initiation [GO:0002183]</t>
  </si>
  <si>
    <t>AGMASDGTQY</t>
  </si>
  <si>
    <t>AT1G72800</t>
  </si>
  <si>
    <t>Q9CAJ2</t>
  </si>
  <si>
    <t>Q9CAJ2_ARATH</t>
  </si>
  <si>
    <t>RNA-binding (RRM/RBD/RNP motifs) family protein</t>
  </si>
  <si>
    <t>ADLLAIKADI</t>
  </si>
  <si>
    <t>AT1G72880</t>
  </si>
  <si>
    <t>Q84MD7</t>
  </si>
  <si>
    <t>Q84MD7_ARATH</t>
  </si>
  <si>
    <t>At1g72880 (Survival protein SurE-like phosphatase/nucleotidase)</t>
  </si>
  <si>
    <t>TSKNNGLSAA</t>
  </si>
  <si>
    <t>AT1G73060</t>
  </si>
  <si>
    <t>Q8H0W0</t>
  </si>
  <si>
    <t>LPA3_ARATH</t>
  </si>
  <si>
    <t>Protein LOW PSII ACCUMULATION 3, chloroplastic</t>
  </si>
  <si>
    <t>photosystem II assembly [GO:0010207]</t>
  </si>
  <si>
    <t>GATANSGGAI</t>
  </si>
  <si>
    <t>ATANSGGAIS</t>
  </si>
  <si>
    <t>TANSGGAISS</t>
  </si>
  <si>
    <t>NSGGAISSTS</t>
  </si>
  <si>
    <t>AT1G73110</t>
  </si>
  <si>
    <t>Q9AST9</t>
  </si>
  <si>
    <t>Q9AST9_ARATH</t>
  </si>
  <si>
    <t>At1g73110/F3N23_39 (p-loop containing nucleoside triphosphate hydrolases superfamily protein)</t>
  </si>
  <si>
    <t>SKPSSNDGGK</t>
  </si>
  <si>
    <t>AT1G73230</t>
  </si>
  <si>
    <t>Q9CAT7</t>
  </si>
  <si>
    <t>BTF3L_ARATH</t>
  </si>
  <si>
    <t>Nascent polypeptide-associated complex subunit beta</t>
  </si>
  <si>
    <t>AVHKTTTTDD</t>
  </si>
  <si>
    <t>AT1G74020</t>
  </si>
  <si>
    <t>P94111</t>
  </si>
  <si>
    <t>SSL12_ARATH</t>
  </si>
  <si>
    <t>Protein STRICTOSIDINE SYNTHASE-LIKE 12 (AtSSL12) (EC 4.3.3.2) (Strictosidine synthase 1) (SS-1) (Strictosidine synthase 13) (AtSS13)</t>
  </si>
  <si>
    <t>alkaloid metabolic process [GO:0009820]; biosynthetic process [GO:0009058]; cellular response to potassium ion starvation [GO:0051365]; response to jasmonic acid [GO:0009753]; response to wounding [GO:0009611]</t>
  </si>
  <si>
    <t>DDASFQKLPV</t>
  </si>
  <si>
    <t>AT1G74070</t>
  </si>
  <si>
    <t>F4HTT6</t>
  </si>
  <si>
    <t>CP26B_ARATH</t>
  </si>
  <si>
    <t>Peptidyl-prolyl cis-trans isomerase CYP26-2, chloroplastic (PPIase CYP26-2) (EC 5.2.1.8) (Cyclophilin of 26 kDa 2) (Cyclophilin-26-2)</t>
  </si>
  <si>
    <t>DTIANPNLTN</t>
  </si>
  <si>
    <t>AT1G74230</t>
  </si>
  <si>
    <t>Q9C909</t>
  </si>
  <si>
    <t>RBG5_ARATH</t>
  </si>
  <si>
    <t>Glycine-rich RNA-binding protein 5, mitochondrial (AtGR-RBP5) (AtRBG5) (Mitochondrial RNA-binding protein 2b) (At-mRBP2b) (Organelle RRM domain-containing protein 4)</t>
  </si>
  <si>
    <t>cytidine to uridine editing [GO:0016554]; mitochondrial mRNA modification [GO:0080156]; mRNA processing [GO:0006397]</t>
  </si>
  <si>
    <t>MAFLSKVGRL</t>
  </si>
  <si>
    <t>AT1G74690</t>
  </si>
  <si>
    <t>Q8L4D8</t>
  </si>
  <si>
    <t>IQD31_ARATH</t>
  </si>
  <si>
    <t>Protein IQ-DOMAIN 31</t>
  </si>
  <si>
    <t>KKTSKSSGSK</t>
  </si>
  <si>
    <t>AT1G74960</t>
  </si>
  <si>
    <t>Q9C9P4</t>
  </si>
  <si>
    <t>KASC2_ARATH</t>
  </si>
  <si>
    <t>3-oxoacyl-[acyl-carrier-protein] synthase II, chloroplastic (EC 2.3.1.41) (Beta-ketoacyl-acyl-carrier-protein synthase II) (AtKAS2) (Beta-ketoacyl-ACP synthetase 2) (Protein FATTY ACID BIOSYNTHESIS 1)</t>
  </si>
  <si>
    <t>cold acclimation [GO:0009631]; embryo development ending in seed dormancy [GO:0009793]; fatty acid biosynthetic process [GO:0006633]; unsaturated fatty acid biosynthetic process [GO:0006636]</t>
  </si>
  <si>
    <t>VMEMEKEAAV</t>
  </si>
  <si>
    <t>AT1G75780</t>
  </si>
  <si>
    <t>P12411</t>
  </si>
  <si>
    <t>TBB1_ARATH</t>
  </si>
  <si>
    <t>Tubulin beta-1 chain (Beta-1-tubulin)</t>
  </si>
  <si>
    <t>microtubule-based process [GO:0007017]; microtubule cytoskeleton organization [GO:0000226]; mitotic cell cycle [GO:0000278]; response to light stimulus [GO:0009416]; unidimensional cell growth [GO:0009826]</t>
  </si>
  <si>
    <t>MREILHVQGG</t>
  </si>
  <si>
    <t>AT1G76140</t>
  </si>
  <si>
    <t>F4I2A0</t>
  </si>
  <si>
    <t>F4I2A0_ARATH</t>
  </si>
  <si>
    <t>Prolyl oligopeptidase family protein</t>
  </si>
  <si>
    <t>GSSSVFGEQL</t>
  </si>
  <si>
    <t>AT1G76180</t>
  </si>
  <si>
    <t>P42763</t>
  </si>
  <si>
    <t>ERD14_ARATH</t>
  </si>
  <si>
    <t>Dehydrin ERD14</t>
  </si>
  <si>
    <t>cold acclimation [GO:0009631]; protein stabilization [GO:0050821]; regulation of membrane permeability [GO:0090559]; response to abscisic acid [GO:0009737]; response to cold [GO:0009409]; response to desiccation [GO:0009269]; response to water deprivation [GO:0009414]</t>
  </si>
  <si>
    <t>AEEIKNVPEQ</t>
  </si>
  <si>
    <t>AT1G76440</t>
  </si>
  <si>
    <t>Q9S842</t>
  </si>
  <si>
    <t>Q9S842_ARATH</t>
  </si>
  <si>
    <t>AT1G76440 protein (HSP20-like chaperones superfamily protein)</t>
  </si>
  <si>
    <t>positive regulation of DNA demethylation [GO:1901537]</t>
  </si>
  <si>
    <t>MNAENNQTTT</t>
  </si>
  <si>
    <t>AT1G77210</t>
  </si>
  <si>
    <t>Q8GW61</t>
  </si>
  <si>
    <t>STP14_ARATH</t>
  </si>
  <si>
    <t>Sugar transport protein 14 (Hexose transporter 14)</t>
  </si>
  <si>
    <t>AGGALTDEGG</t>
  </si>
  <si>
    <t>AT1G77490</t>
  </si>
  <si>
    <t>Q42593</t>
  </si>
  <si>
    <t>APXT_ARATH</t>
  </si>
  <si>
    <t>L-ascorbate peroxidase T, chloroplastic (EC 1.11.1.11) (Thylakoid-bound ascorbate peroxidase) (AtAPx06) (tAPX)</t>
  </si>
  <si>
    <t>cellular response to oxidative stress [GO:0034599]; chloroplast-nucleus signaling pathway [GO:0010019]; cold acclimation [GO:0009631]; hydrogen peroxide catabolic process [GO:0042744]; hydrogen peroxide mediated signaling pathway [GO:0071588]; response to reactive oxygen species [GO:0000302]</t>
  </si>
  <si>
    <t>AASDAAQLIS</t>
  </si>
  <si>
    <t>AT1G77670</t>
  </si>
  <si>
    <t>Q9CAP1</t>
  </si>
  <si>
    <t>Q9CAP1_ARATH</t>
  </si>
  <si>
    <t>At1g77670 (Putative aminotransferase; 101422-99564) (Pyridoxal phosphate (PLP)-dependent transferases superfamily protein)</t>
  </si>
  <si>
    <t>biosynthetic process [GO:0009058]</t>
  </si>
  <si>
    <t>TTVSTQNEST</t>
  </si>
  <si>
    <t>AT1G77940</t>
  </si>
  <si>
    <t>Q8VZ19</t>
  </si>
  <si>
    <t>RL302_ARATH</t>
  </si>
  <si>
    <t>60S ribosomal protein L30-2</t>
  </si>
  <si>
    <t>VTEKKTKKSH</t>
  </si>
  <si>
    <t>AT1G78850</t>
  </si>
  <si>
    <t>Q9ZVA4</t>
  </si>
  <si>
    <t>EP1L3_ARATH</t>
  </si>
  <si>
    <t>EP1-like glycoprotein 3 (Curculin-like (Mannose-binding) lectin family protein) (Putative receptor-like protein kinase-like protein)</t>
  </si>
  <si>
    <t>response to sodium phosphate [GO:1904383]</t>
  </si>
  <si>
    <t>KVPVDDQFRV</t>
  </si>
  <si>
    <t>AT1G78900</t>
  </si>
  <si>
    <t>O23654</t>
  </si>
  <si>
    <t>VATA_ARATH</t>
  </si>
  <si>
    <t>V-type proton ATPase catalytic subunit A (V-ATPase subunit A) (EC 7.1.2.2) (V-ATPase 69 kDa subunit) (Vacuolar H(+)-ATPase subunit A) (Vacuolar proton pump subunit alpha)</t>
  </si>
  <si>
    <t>vacuole,golgi</t>
  </si>
  <si>
    <t>ATP metabolic process [GO:0046034]; Golgi organization [GO:0007030]; pollen development [GO:0009555]</t>
  </si>
  <si>
    <t>PAFYGGKLTT</t>
  </si>
  <si>
    <t>AT1G78915</t>
  </si>
  <si>
    <t>F4IBX4</t>
  </si>
  <si>
    <t>F4IBX4_ARATH</t>
  </si>
  <si>
    <t>Tetratricopeptide repeat (TPR)-like superfamily protein</t>
  </si>
  <si>
    <t>SKKEEKDPAL</t>
  </si>
  <si>
    <t>AT1G78920</t>
  </si>
  <si>
    <t>Q56ZN6</t>
  </si>
  <si>
    <t>AVP2_ARATH</t>
  </si>
  <si>
    <t>Pyrophosphate-energized membrane proton pump 2 (EC 7.1.3.1) (AVP1-like protein 1) (Pyrophosphate-energized inorganic pyrophosphatase 2) (H(+)-PPase 2) (Vacuolar proton pyrophosphatase 2)</t>
  </si>
  <si>
    <t>MMMDEDVEQA</t>
  </si>
  <si>
    <t>AT1G79040</t>
  </si>
  <si>
    <t>P27202</t>
  </si>
  <si>
    <t>PSBR_ARATH</t>
  </si>
  <si>
    <t>Photosystem II 10 kDa polypeptide, chloroplastic</t>
  </si>
  <si>
    <t>photosystem II oxygen evolving complex assembly [GO:0010270]</t>
  </si>
  <si>
    <t>SGVKKIKTDK</t>
  </si>
  <si>
    <t>TDKPFGINGS</t>
  </si>
  <si>
    <t>KIKTDKPFGI</t>
  </si>
  <si>
    <t>GVKKIKTDKP</t>
  </si>
  <si>
    <t>AT1G79340</t>
  </si>
  <si>
    <t>O64517</t>
  </si>
  <si>
    <t>MCA4_ARATH</t>
  </si>
  <si>
    <t>Metacaspase-4 (AtMC4) (EC 3.4.22.-) (Metacaspase 2d) (AtMCP2d) (Metacaspase-7) [Cleaved into: Metacaspase-4 subunit p20; Metacaspase-4 subunit p10]</t>
  </si>
  <si>
    <t>defense response [GO:0006952]; positive regulation of programmed cell death [GO:0043068]; protein autoprocessing [GO:0016540]</t>
  </si>
  <si>
    <t>TKKAVLIGIN</t>
  </si>
  <si>
    <t>AT1G79530</t>
  </si>
  <si>
    <t>Q9SAJ6</t>
  </si>
  <si>
    <t>G3PP1_ARATH</t>
  </si>
  <si>
    <t>Glyceraldehyde-3-phosphate dehydrogenase GAPCP1, chloroplastic (EC 1.2.1.12) (Glyceraldehyde-3-phosphate dehydrogenase of plastid 1) (NAD-dependent glyceraldehydephosphate dehydrogenase chloroplastic 1)</t>
  </si>
  <si>
    <t>amino acid homeostasis [GO:0080144]; anther wall tapetum development [GO:0048658]; carbohydrate metabolic process [GO:0005975]; glucose metabolic process [GO:0006006]; glycolytic process [GO:0006096]; pollen development [GO:0009555]; primary root development [GO:0080022]</t>
  </si>
  <si>
    <t>TATEVPSAVR</t>
  </si>
  <si>
    <t>AT1G79610</t>
  </si>
  <si>
    <t>Q8RWU6</t>
  </si>
  <si>
    <t>NHX6_ARATH</t>
  </si>
  <si>
    <t>Sodium/hydrogen exchanger 6 (Na(+)/H(+) exchanger 6) (NHE-6)</t>
  </si>
  <si>
    <t>potassium ion transmembrane transport [GO:0071805]; regulation of intracellular pH [GO:0051453]; sodium ion import across plasma membrane [GO:0098719]</t>
  </si>
  <si>
    <t>MSSELQISPA</t>
  </si>
  <si>
    <t>AT1G79690</t>
  </si>
  <si>
    <t>Q8L831</t>
  </si>
  <si>
    <t>NUDT3_ARATH</t>
  </si>
  <si>
    <t>Nudix hydrolase 3 (AtNUDT3) (EC 3.6.1.-)</t>
  </si>
  <si>
    <t>AEEHFDVLTK</t>
  </si>
  <si>
    <t>AT1G79850</t>
  </si>
  <si>
    <t>P16180</t>
  </si>
  <si>
    <t>RR17_ARATH</t>
  </si>
  <si>
    <t>30S ribosomal protein S17, chloroplastic (CS17)</t>
  </si>
  <si>
    <t>MKTMQGRVVC</t>
  </si>
  <si>
    <t>AT1G80230</t>
  </si>
  <si>
    <t>Q9SSB8</t>
  </si>
  <si>
    <t>CX5B2_ARATH</t>
  </si>
  <si>
    <t>Cytochrome c oxidase subunit 5b-2, mitochondrial (AtCOX5b-2)</t>
  </si>
  <si>
    <t>mitochondrial ATP synthesis coupled proton transport [GO:0042776]; mitochondrial electron transport, cytochrome c to oxygen [GO:0006123]</t>
  </si>
  <si>
    <t>IGSAAADTAV</t>
  </si>
  <si>
    <t>I</t>
  </si>
  <si>
    <t>GSAAADTAVK</t>
  </si>
  <si>
    <t>AT1G80460</t>
  </si>
  <si>
    <t>Q9M8L4</t>
  </si>
  <si>
    <t>GLPK_ARATH</t>
  </si>
  <si>
    <t>Glycerol kinase (Glycerokinase) (EC 2.7.1.30) (ATP:glycerol 3-phosphotransferase) (Protein GLYCEROL INSENSITIVE 1) (Protein NONHOST RESISTANCE TO P. S. PHASEOLICOLA 1)</t>
  </si>
  <si>
    <t>defense response to bacterium [GO:0042742]; glycerol-3-phosphate biosynthetic process [GO:0046167]; glycerol catabolic process [GO:0019563]; glycerol metabolic process [GO:0006071]; phosphorylation [GO:0016310]; response to bacterium [GO:0009617]; response to karrikin [GO:0080167]; response to microbial phytotoxin [GO:0010188]; response to molecule of bacterial origin [GO:0002237]; triglyceride metabolic process [GO:0006641]</t>
  </si>
  <si>
    <t>AKENGFIGSI</t>
  </si>
  <si>
    <t>AT1G80480</t>
  </si>
  <si>
    <t>Q9M8L6</t>
  </si>
  <si>
    <t>Q9M8L6_ARATH</t>
  </si>
  <si>
    <t>At1g80480 (Plastid transcriptionally active 17)</t>
  </si>
  <si>
    <t>SATQTEDSDV</t>
  </si>
  <si>
    <t>AT2G01110</t>
  </si>
  <si>
    <t>Q9SJV5</t>
  </si>
  <si>
    <t>TATC_ARATH</t>
  </si>
  <si>
    <t>Sec-independent protein translocase protein TATC, chloroplastic (Protein ALBINO AND PALE GREEN 2) (Protein TWIN-ARGININE TRANSLOCATION C) (Protein UNFERTILIZED EMBRYO SAC 3)</t>
  </si>
  <si>
    <t>double fertilization forming a zygote and endosperm [GO:0009567]; intracellular protein transmembrane transport [GO:0065002]; protein transport by the Tat complex [GO:0043953]; thylakoid membrane organization [GO:0010027]</t>
  </si>
  <si>
    <t>ALNDDDSPTE</t>
  </si>
  <si>
    <t>AT2G01250</t>
  </si>
  <si>
    <t>P60040</t>
  </si>
  <si>
    <t>RL72_ARATH</t>
  </si>
  <si>
    <t>60S ribosomal protein L7-2</t>
  </si>
  <si>
    <t>maturation of LSU-rRNA from tricistronic rRNA transcript (SSU-rRNA, 5.8S rRNA, LSU-rRNA) [GO:0000463]</t>
  </si>
  <si>
    <t>VESKVVVPES</t>
  </si>
  <si>
    <t>AT2G01520</t>
  </si>
  <si>
    <t>Q9ZVF3</t>
  </si>
  <si>
    <t>ML328_ARATH</t>
  </si>
  <si>
    <t>MLP-like protein 328</t>
  </si>
  <si>
    <t>defense response [GO:0006952]; response to phenylpropanoid [GO:0080184]; response to zinc ion [GO:0010043]; vegetative to reproductive phase transition of meristem [GO:0010228]</t>
  </si>
  <si>
    <t>ATSGTYVTEV</t>
  </si>
  <si>
    <t>AT2G01530</t>
  </si>
  <si>
    <t>Q9ZVF2</t>
  </si>
  <si>
    <t>ML329_ARATH</t>
  </si>
  <si>
    <t>MLP-like protein 329</t>
  </si>
  <si>
    <t>AT2G02560</t>
  </si>
  <si>
    <t>Q8L5Y6</t>
  </si>
  <si>
    <t>CAND1_ARATH</t>
  </si>
  <si>
    <t>Cullin-associated NEDD8-dissociated protein 1 (Cullin-associated and neddylation-dissociated protein 1) (AtCAND1) (Protein ENHANCER OF TIR1-1 AUXIN RESISTANCE 2) (Protein HEMIVENATA)</t>
  </si>
  <si>
    <t>protein ubiquitination [GO:0016567]; response to auxin [GO:0009733]; SCF complex assembly [GO:0010265]; vegetative to reproductive phase transition of meristem [GO:0010228]; xylem and phloem pattern formation [GO:0010051]</t>
  </si>
  <si>
    <t>ANLQVSGILE</t>
  </si>
  <si>
    <t>AT2G03760</t>
  </si>
  <si>
    <t>P52839</t>
  </si>
  <si>
    <t>SOT12_ARATH</t>
  </si>
  <si>
    <t>Cytosolic sulfotransferase 12 (AtSOT12) (EC 2.8.2.-) (Sulfotransferase 1) (AtST1)</t>
  </si>
  <si>
    <t>brassinosteroid metabolic process [GO:0016131]; defense response [GO:0006952]; response to salicylic acid [GO:0009751]; response to salt stress [GO:0009651]</t>
  </si>
  <si>
    <t>SSSSSVPAYL</t>
  </si>
  <si>
    <t>AT2G04030</t>
  </si>
  <si>
    <t>Q9SIF2</t>
  </si>
  <si>
    <t>HS905_ARATH</t>
  </si>
  <si>
    <t>Heat shock protein 90-5, chloroplastic (AtHSP90.5) (AtHsp90-5) (Heat shock protein 88-1) (Hsp88-1) (Hsp90C) (Protein EMBRYO DEFECTIVE 1956) (Protein chlorate-resistance 88)</t>
  </si>
  <si>
    <t>de-etiolation [GO:0009704]; protein folding [GO:0006457]; protein import into chloroplast stroma [GO:0045037]; response to chlorate [GO:0010157]; response to heat [GO:0009408]; response to salt stress [GO:0009651]; response to water deprivation [GO:0009414]</t>
  </si>
  <si>
    <t>DAAVAEKETT</t>
  </si>
  <si>
    <t>AAVAEKETTE</t>
  </si>
  <si>
    <t>AT2G04520</t>
  </si>
  <si>
    <t>Q9SJB9</t>
  </si>
  <si>
    <t>Q9SJB9_ARATH</t>
  </si>
  <si>
    <t>Nucleic acid-binding, OB-fold-like protein (Putative translation initiation factor eIF-1A)</t>
  </si>
  <si>
    <t>PKNKGKGGKN</t>
  </si>
  <si>
    <t>AT2G04700</t>
  </si>
  <si>
    <t>Q9SJ89</t>
  </si>
  <si>
    <t>FTRC_ARATH</t>
  </si>
  <si>
    <t>Ferredoxin-thioredoxin reductase catalytic chain, chloroplastic (FTR-C) (EC 1.8.7.2) (Ferredoxin-thioredoxin reductase subunit B) (FTR-B)</t>
  </si>
  <si>
    <t>oxidation-reduction process [GO:0055114]</t>
  </si>
  <si>
    <t>KTEPSEKSVE</t>
  </si>
  <si>
    <t>AT2G05990</t>
  </si>
  <si>
    <t>Q9SLA8</t>
  </si>
  <si>
    <t>FABI_ARATH</t>
  </si>
  <si>
    <t>Enoyl-[acyl-carrier-protein] reductase [NADH], chloroplastic (ENR) (EC 1.3.1.9) (NADH-dependent enoyl-ACP reductase 1) (Protein MOSAIC DEATH 1)</t>
  </si>
  <si>
    <t>fatty acid biosynthetic process [GO:0006633]</t>
  </si>
  <si>
    <t>SESSENKAPS</t>
  </si>
  <si>
    <t>AT2G06025</t>
  </si>
  <si>
    <t>Q8GUT5</t>
  </si>
  <si>
    <t>Q8GUT5_ARATH</t>
  </si>
  <si>
    <t>Acyl-CoA N-acyltransferases (NAT) superfamily protein</t>
  </si>
  <si>
    <t>RSSDTSKKEE</t>
  </si>
  <si>
    <t>AT2G07732</t>
  </si>
  <si>
    <t>F4INE2</t>
  </si>
  <si>
    <t>F4INE2_ARATH</t>
  </si>
  <si>
    <t>Ribulose bisphosphate carboxylase large chain, catalytic domain-containing protein</t>
  </si>
  <si>
    <t>TPGTCEEMIK</t>
  </si>
  <si>
    <t>AT2G09990</t>
  </si>
  <si>
    <t>Q9SK22</t>
  </si>
  <si>
    <t>RS161_ARATH</t>
  </si>
  <si>
    <t>40S ribosomal protein S16-1</t>
  </si>
  <si>
    <t>maturation of SSU-rRNA from tricistronic rRNA transcript (SSU-rRNA, 5.8S rRNA, LSU-rRNA) [GO:0000462]; translation [GO:0006412]</t>
  </si>
  <si>
    <t>ATQPATESVQ</t>
  </si>
  <si>
    <t>AT2G13360</t>
  </si>
  <si>
    <t>Q56YA5</t>
  </si>
  <si>
    <t>SGAT_ARATH</t>
  </si>
  <si>
    <t>Serine--glyoxylate aminotransferase (EC 2.6.1.45) (Alanine--glyoxylate aminotransferase) (AGT) (EC 2.6.1.44) (Asparagine aminotransferase) (EC 2.6.1.-) (Serine--pyruvate aminotransferase) (EC 2.6.1.51)</t>
  </si>
  <si>
    <t>glycine biosynthetic process, by transamination of glyoxylate [GO:0019265]; photorespiration [GO:0009853]</t>
  </si>
  <si>
    <t>MDYMYGPGRH</t>
  </si>
  <si>
    <t>AT2G14170</t>
  </si>
  <si>
    <t>Q0WM29</t>
  </si>
  <si>
    <t>MMSA_ARATH</t>
  </si>
  <si>
    <t>Methylmalonate-semialdehyde dehydrogenase [acylating], mitochondrial (MM-ALDH) (MMSDH) (Malonate-semialdehyde dehydrogenase [acylating]) (EC 1.2.1.27) (Aldehyde dehydrogenase family 6 member B2)</t>
  </si>
  <si>
    <t>response to oxidative stress [GO:0006979]; thymine catabolic process [GO:0006210]; valine catabolic process [GO:0006574]; valine metabolic process [GO:0006573]</t>
  </si>
  <si>
    <t>STSPEQSTQP</t>
  </si>
  <si>
    <t>AT2G14880</t>
  </si>
  <si>
    <t>O82326</t>
  </si>
  <si>
    <t>O82326_ARATH</t>
  </si>
  <si>
    <t>Expressed protein (SWIB/MDM2 domain superfamily protein)</t>
  </si>
  <si>
    <t>VTSATESSEP</t>
  </si>
  <si>
    <t>AVTSATESSE</t>
  </si>
  <si>
    <t>TESSEPTATN</t>
  </si>
  <si>
    <t>AT2G15290</t>
  </si>
  <si>
    <t>Q9SHU7</t>
  </si>
  <si>
    <t>TIC21_ARATH</t>
  </si>
  <si>
    <t>Protein TIC 21, chloroplastic (Protein CHLOROPLAST IMPORT APPARATUS 5) (AtCIA5) (Protein PERMEASE IN CHLOROPLASTS 1) (AtPIC1) (Translocon at the inner envelope membrane of chloroplasts 21) (AtTIC21)</t>
  </si>
  <si>
    <t>cellular metal ion homeostasis [GO:0006875]; protein import into chloroplast stroma [GO:0045037]</t>
  </si>
  <si>
    <t>SYPTSPSSVP</t>
  </si>
  <si>
    <t>AT2G15620</t>
  </si>
  <si>
    <t>Q39161</t>
  </si>
  <si>
    <t>NIR_ARATH</t>
  </si>
  <si>
    <t>Ferredoxin--nitrite reductase, chloroplastic (NiR) (EC 1.7.7.1)</t>
  </si>
  <si>
    <t>nitrate assimilation [GO:0042128]; response to nitrate [GO:0010167]</t>
  </si>
  <si>
    <t>AQTTAPAEST</t>
  </si>
  <si>
    <t>AAQTTAPAES</t>
  </si>
  <si>
    <t>ESTASVDADR</t>
  </si>
  <si>
    <t>AT2G16280</t>
  </si>
  <si>
    <t>Q9SIX1</t>
  </si>
  <si>
    <t>KCS9_ARATH</t>
  </si>
  <si>
    <t>3-ketoacyl-CoA synthase 9 (KCS-9) (EC 2.3.1.199) (Very long-chain fatty acid condensing enzyme 9) (VLCFA condensing enzyme 9)</t>
  </si>
  <si>
    <t>fatty acid biosynthetic process [GO:0006633]; response to cold [GO:0009409]; response to light stimulus [GO:0009416]</t>
  </si>
  <si>
    <t>MEAANEPVNG</t>
  </si>
  <si>
    <t>AT2G16370</t>
  </si>
  <si>
    <t>Q05762</t>
  </si>
  <si>
    <t>DRTS1_ARATH</t>
  </si>
  <si>
    <t>Bifunctional dihydrofolate reductase-thymidylate synthase 1 (DHFR-TS 1) [Includes: Dihydrofolate reductase (EC 1.5.1.3); Thymidylate synthase (EC 2.1.1.45)]</t>
  </si>
  <si>
    <t>10-formyltetrahydrofolate biosynthetic process [GO:0009257]; dTMP biosynthetic process [GO:0006231]; one-carbon metabolic process [GO:0006730]</t>
  </si>
  <si>
    <t>ATTTLNDSVT</t>
  </si>
  <si>
    <t>AT2G16380</t>
  </si>
  <si>
    <t>Q9SIW3</t>
  </si>
  <si>
    <t>SFH7_ARATH</t>
  </si>
  <si>
    <t>Phosphatidylinositol/phosphatidylcholine transfer protein SFH7 (Protein SEC FOURTEEN HOMOLOGS 7) (AtSFH7)</t>
  </si>
  <si>
    <t>protein transport [GO:0015031]</t>
  </si>
  <si>
    <t>ADTKQDMENS</t>
  </si>
  <si>
    <t>AT2G16600</t>
  </si>
  <si>
    <t>Q38900</t>
  </si>
  <si>
    <t>CP19A_ARATH</t>
  </si>
  <si>
    <t>Peptidyl-prolyl cis-trans isomerase CYP19-1 (PPIase CYP19-1) (EC 5.2.1.8) (Cyclophilin of 19 kDa 1) (Rotamase cyclophilin-3)</t>
  </si>
  <si>
    <t>protein refolding [GO:0042026]; signal transduction [GO:0007165]</t>
  </si>
  <si>
    <t>ATNPKVYFDM</t>
  </si>
  <si>
    <t>AT2G16850</t>
  </si>
  <si>
    <t>Q9ZVX8</t>
  </si>
  <si>
    <t>PIP28_ARATH</t>
  </si>
  <si>
    <t>Probable aquaporin PIP2-8 (Plasma membrane intrinsic protein 2-8) (AtPIP2;8) (Plasma membrane intrinsic protein 3b) (PIP3b)</t>
  </si>
  <si>
    <t>response to abscisic acid [GO:0009737]; response to water deprivation [GO:0009414]</t>
  </si>
  <si>
    <t>SKEVSEEGRH</t>
  </si>
  <si>
    <t>AT2G16950</t>
  </si>
  <si>
    <t>Q8H0U4</t>
  </si>
  <si>
    <t>TNPO1_ARATH</t>
  </si>
  <si>
    <t>Transportin-1 (AtTRN1) (Importin beta-2) (Karyopherin beta-2)</t>
  </si>
  <si>
    <t>import into nucleus [GO:0051170]; miRNA loading onto RISC involved in gene silencing by miRNA [GO:0035280]; protein import into nucleus [GO:0006606]</t>
  </si>
  <si>
    <t>GKSVEVRQAA</t>
  </si>
  <si>
    <t>AT2G17240</t>
  </si>
  <si>
    <t>Q9SII4</t>
  </si>
  <si>
    <t>Q9SII4_ARATH</t>
  </si>
  <si>
    <t>Arginine/serine-rich-like splicing factor (At2g17240/T23A1.10) (Expressed protein)</t>
  </si>
  <si>
    <t>PEEEKLTRRN</t>
  </si>
  <si>
    <t>AT2G17340</t>
  </si>
  <si>
    <t>Q949P3</t>
  </si>
  <si>
    <t>D89S2_ARATH</t>
  </si>
  <si>
    <t>Damage-control phosphatase At2g17340 (EC 3.1.3.-) (Sugar phosphates phosphatase At2g17340)</t>
  </si>
  <si>
    <t>coenzyme A biosynthetic process [GO:0015937]; phosphorylation [GO:0016310]</t>
  </si>
  <si>
    <t>MESDSEMVPF</t>
  </si>
  <si>
    <t>AT2G17560</t>
  </si>
  <si>
    <t>Q42344</t>
  </si>
  <si>
    <t>HMGB4_ARATH</t>
  </si>
  <si>
    <t>High mobility group B protein 4 (High mobility group protein G) (AtHMGgamma) (HMG gamma) (Nucleosome/chromatin assembly factor group D 04) (Nucleosome/chromatin assembly factor group D 4)</t>
  </si>
  <si>
    <t>MKGGESKAEA</t>
  </si>
  <si>
    <t>AT2G17870</t>
  </si>
  <si>
    <t>Q94C69</t>
  </si>
  <si>
    <t>CSP3_ARATH</t>
  </si>
  <si>
    <t>Cold shock domain-containing protein 3 (AtCSP3)</t>
  </si>
  <si>
    <t>cold acclimation [GO:0009631]; DNA duplex unwinding [GO:0032508]; response to cold [GO:0009409]; unidimensional cell growth [GO:0009826]</t>
  </si>
  <si>
    <t>AMEDQSAARS</t>
  </si>
  <si>
    <t>AT2G18110</t>
  </si>
  <si>
    <t>Q9SI20</t>
  </si>
  <si>
    <t>EF1D2_ARATH</t>
  </si>
  <si>
    <t>Elongation factor 1-delta 2 (EF-1-delta 2) (Elongation factor 1B-beta 2) (eEF-1B beta 2)</t>
  </si>
  <si>
    <t>AAFPNLNSGS</t>
  </si>
  <si>
    <t>AT2G19480</t>
  </si>
  <si>
    <t>Q9ZUP3</t>
  </si>
  <si>
    <t>NAP1B_ARATH</t>
  </si>
  <si>
    <t>Nucleosome assembly protein 1;2 (AtNAP1;2) (Nucleosome/chromatin assembly factor group A2)</t>
  </si>
  <si>
    <t>DNA mediated transformation [GO:0009294]; DNA repair [GO:0006281]; double-strand break repair via homologous recombination [GO:0000724]; nucleosome assembly [GO:0006334]; response to cadmium ion [GO:0046686]; somatic cell DNA recombination [GO:0016444]</t>
  </si>
  <si>
    <t>SNDKDSMNMS</t>
  </si>
  <si>
    <t>AT2G19520</t>
  </si>
  <si>
    <t>O22607</t>
  </si>
  <si>
    <t>MSI4_ARATH</t>
  </si>
  <si>
    <t>WD-40 repeat-containing protein MSI4 (Altered cold-responsive gene 1 protein)</t>
  </si>
  <si>
    <t>cell differentiation [GO:0030154]; chromatin organization [GO:0006325]; DNA repair [GO:0006281]; flower development [GO:0009908]; response to UV-B [GO:0010224]</t>
  </si>
  <si>
    <t>MESDEAAAVS</t>
  </si>
  <si>
    <t>AT2G19740</t>
  </si>
  <si>
    <t>Q9SLL7</t>
  </si>
  <si>
    <t>RL311_ARATH</t>
  </si>
  <si>
    <t>60S ribosomal protein L31-1</t>
  </si>
  <si>
    <t>MEKGKGRKEE</t>
  </si>
  <si>
    <t>AT2G19750</t>
  </si>
  <si>
    <t>P49689</t>
  </si>
  <si>
    <t>RS30_ARATH</t>
  </si>
  <si>
    <t>40S ribosomal protein S30</t>
  </si>
  <si>
    <t>GKVHGSLARA</t>
  </si>
  <si>
    <t>AT2G20260</t>
  </si>
  <si>
    <t>Q9S714</t>
  </si>
  <si>
    <t>PSAE2_ARATH</t>
  </si>
  <si>
    <t>Photosystem I reaction center subunit IV B, chloroplastic (PSI-E B)</t>
  </si>
  <si>
    <t>AEDTPPATAS</t>
  </si>
  <si>
    <t>SSDSSSTTAA</t>
  </si>
  <si>
    <t>AAEDTPPATA</t>
  </si>
  <si>
    <t>KVPAAKAKPP</t>
  </si>
  <si>
    <t>AT2G21060</t>
  </si>
  <si>
    <t>Q38896</t>
  </si>
  <si>
    <t>CSP4_ARATH</t>
  </si>
  <si>
    <t>Cold shock domain-containing protein 4 (AtCSP4) (Glycine-rich protein 2b) (AtGRP2b)</t>
  </si>
  <si>
    <t>embryo development ending in seed dormancy [GO:0009793]; fruit development [GO:0010154]; response to cold [GO:0009409]</t>
  </si>
  <si>
    <t>SGGGDVNMSG</t>
  </si>
  <si>
    <t>AT2G21150</t>
  </si>
  <si>
    <t>Q8H110</t>
  </si>
  <si>
    <t>XCT_ARATH</t>
  </si>
  <si>
    <t>Protein XAP5 CIRCADIAN TIMEKEEPER</t>
  </si>
  <si>
    <t>ethylene-activated signaling pathway [GO:0009873]; production of miRNAs involved in gene silencing by miRNA [GO:0035196]; regulation of circadian rhythm [GO:0042752]; regulation of photomorphogenesis [GO:0010099]; response to blue light [GO:0009637]; response to red light [GO:0010114]; rhythmic process [GO:0048511]</t>
  </si>
  <si>
    <t>SGMGDGYVGT</t>
  </si>
  <si>
    <t>AT2G21230</t>
  </si>
  <si>
    <t>B3H7M2</t>
  </si>
  <si>
    <t>B3H7M2_ARATH</t>
  </si>
  <si>
    <t>Basic-leucine zipper (BZIP) transcription factor family protein</t>
  </si>
  <si>
    <t>negative regulation of gene expression [GO:0010629]; positive regulation of gene expression [GO:0010628]; reproductive shoot system development [GO:0090567]; response to abscisic acid [GO:0009737]</t>
  </si>
  <si>
    <t>GGGGDTTDTN</t>
  </si>
  <si>
    <t>AT2G21330</t>
  </si>
  <si>
    <t>Q9SJU4</t>
  </si>
  <si>
    <t>ALFP1_ARATH</t>
  </si>
  <si>
    <t>Fructose-bisphosphate aldolase 1, chloroplastic (AtFBA1) (EC 4.1.2.13)</t>
  </si>
  <si>
    <t>fructose 1,6-bisphosphate metabolic process [GO:0030388]; gluconeogenesis [GO:0006094]; glycolytic process [GO:0006096]; response to cadmium ion [GO:0046686]</t>
  </si>
  <si>
    <t>ASAYADELVK</t>
  </si>
  <si>
    <t>AT2G21385</t>
  </si>
  <si>
    <t>A8MQF3</t>
  </si>
  <si>
    <t>A8MQF3_ARATH</t>
  </si>
  <si>
    <t>Uncharacterized protein</t>
  </si>
  <si>
    <t>AVKGDPEDAF</t>
  </si>
  <si>
    <t>AT2G21530</t>
  </si>
  <si>
    <t>Q8GWP4</t>
  </si>
  <si>
    <t>Q8GWP4_ARATH</t>
  </si>
  <si>
    <t>At2g21530 (SMAD/FHA domain-containing protein)</t>
  </si>
  <si>
    <t>SLDENQSPTS</t>
  </si>
  <si>
    <t>AT2G21660</t>
  </si>
  <si>
    <t>Q03250</t>
  </si>
  <si>
    <t>RBG7_ARATH</t>
  </si>
  <si>
    <t>Glycine-rich RNA-binding protein 7 (AtGR-RBP7) (AtRBG7) (Glycine-rich protein 7) (AtGRP7) (Protein COLD, CIRCADIAN RHYTHM, AND RNA BINDING 2) (Protein CCR2)</t>
  </si>
  <si>
    <t>alternative mRNA splicing, via spliceosome [GO:0000380]; circadian rhythm [GO:0007623]; DNA duplex unwinding [GO:0032508]; innate immune response [GO:0045087]; mRNA export from nucleus [GO:0006406]; regulation of stomatal movement [GO:0010119]; response to cadmium ion [GO:0046686]; response to cold [GO:0009409]; response to osmotic stress [GO:0006970]; response to salt stress [GO:0009651]; response to water deprivation [GO:0009414]; response to zinc ion [GO:0010043]; RNA secondary structure unwinding [GO:0010501]; vegetative to reproductive phase transition of meristem [GO:0010228]</t>
  </si>
  <si>
    <t>ASGDVEYRCF</t>
  </si>
  <si>
    <t>AT2G22250</t>
  </si>
  <si>
    <t>Q9SIE1</t>
  </si>
  <si>
    <t>PAT_ARATH</t>
  </si>
  <si>
    <t>Bifunctional aspartate aminotransferase and glutamate/aspartate-prephenate aminotransferase (AtAAT) (AtPPA-AT) (EC 2.6.1.1) (EC 2.6.1.78) (EC 2.6.1.79) (Protein MATERNAL EFFECT EMBRYO ARREST 17)</t>
  </si>
  <si>
    <t>aromatic amino acid family biosynthetic process, prephenate pathway [GO:0009095]; embryo development ending in seed dormancy [GO:0009793]; L-phenylalanine biosynthetic process [GO:0009094]</t>
  </si>
  <si>
    <t>AKPNDAETLS</t>
  </si>
  <si>
    <t>AT2G23090</t>
  </si>
  <si>
    <t>O64818</t>
  </si>
  <si>
    <t>Y2309_ARATH</t>
  </si>
  <si>
    <t>Uncharacterized protein At2g23090</t>
  </si>
  <si>
    <t>GGGNAQKSAM</t>
  </si>
  <si>
    <t>AT2G23670</t>
  </si>
  <si>
    <t>O64835</t>
  </si>
  <si>
    <t>O64835_ARATH</t>
  </si>
  <si>
    <t>At2g23670/F26B6.32 (Expressed protein) (Homolog of Synechocystis YCF37) (YCF37-like protein)</t>
  </si>
  <si>
    <t>ENIPLFGIRK</t>
  </si>
  <si>
    <t>AT2G23940</t>
  </si>
  <si>
    <t>O82222</t>
  </si>
  <si>
    <t>O82222_ARATH</t>
  </si>
  <si>
    <t>Expressed protein (Transmembrane protein (DUF788))</t>
  </si>
  <si>
    <t>vacuolar protein processing [GO:0006624]</t>
  </si>
  <si>
    <t>ANQGAKKRKE</t>
  </si>
  <si>
    <t>AT2G24200</t>
  </si>
  <si>
    <t>P30184</t>
  </si>
  <si>
    <t>AMPL1_ARATH</t>
  </si>
  <si>
    <t>Leucine aminopeptidase 1 (EC 3.4.11.1) (Leucyl aminopeptidase 1) (AtLAP1) (Proline aminopeptidase 1) (EC 3.4.11.5) (Prolyl aminopeptidase 1)</t>
  </si>
  <si>
    <t>AHTLGLTQPN</t>
  </si>
  <si>
    <t>AT2G24820</t>
  </si>
  <si>
    <t>Q9SK50</t>
  </si>
  <si>
    <t>TIC55_ARATH</t>
  </si>
  <si>
    <t>Protein TIC 55, chloroplastic (Translocon at the inner envelope membrane of chloroplasts 55) (AtTIC55) (Translocon at the inner envelope membrane of chloroplasts 55-II)</t>
  </si>
  <si>
    <t>protein targeting to chloroplast [GO:0045036]</t>
  </si>
  <si>
    <t>AVAGTAVSDQ</t>
  </si>
  <si>
    <t>AT2G24940</t>
  </si>
  <si>
    <t>Q9SK39</t>
  </si>
  <si>
    <t>SBP3_ARATH</t>
  </si>
  <si>
    <t>Probable steroid-binding protein 3 (AtMP3) (Membrane-associated progesterone-binding protein 2) (AtMAPR2)</t>
  </si>
  <si>
    <t>MEFTAEQLSQ</t>
  </si>
  <si>
    <t>AT2G25840</t>
  </si>
  <si>
    <t>Q8RXE9</t>
  </si>
  <si>
    <t>SYWM_ARATH</t>
  </si>
  <si>
    <t>Tryptophan--tRNA ligase, chloroplastic/mitochondrial (EC 6.1.1.2) (Protein OVULE ABORTION 4) (Tryptophanyl-tRNA synthetase) (TrpRS)</t>
  </si>
  <si>
    <t>tryptophanyl-tRNA aminoacylation [GO:0006436]</t>
  </si>
  <si>
    <t>SVATDDTSPS</t>
  </si>
  <si>
    <t>AT2G25970</t>
  </si>
  <si>
    <t>O82762</t>
  </si>
  <si>
    <t>O82762_ARATH</t>
  </si>
  <si>
    <t>F17H15.1/F17H15.1 (KH domain-containing protein)</t>
  </si>
  <si>
    <t>ADESQYSSDT</t>
  </si>
  <si>
    <t>AT2G26280</t>
  </si>
  <si>
    <t>O64843</t>
  </si>
  <si>
    <t>CID7_ARATH</t>
  </si>
  <si>
    <t>Polyadenylate-binding protein-interacting protein 7 (PABP-interacting protein 7) (Poly(A)-binding protein-interacting protein 7) (PAM2-containing protein CID7) (Protein CTC-INTERACTING DOMAIN 7)</t>
  </si>
  <si>
    <t>SLTKKASEPK</t>
  </si>
  <si>
    <t>AT2G26640</t>
  </si>
  <si>
    <t>O48780</t>
  </si>
  <si>
    <t>KCS11_ARATH</t>
  </si>
  <si>
    <t>3-ketoacyl-CoA synthase 11 (KCS-11) (EC 2.3.1.199) (Very long-chain fatty acid condensing enzyme 11) (VLCFA condensing enzyme 11)</t>
  </si>
  <si>
    <t>MDVEQKKPLI</t>
  </si>
  <si>
    <t>AT2G26670</t>
  </si>
  <si>
    <t>O48782</t>
  </si>
  <si>
    <t>HMOX1_ARATH</t>
  </si>
  <si>
    <t>Heme oxygenase 1, chloroplastic (AtHO1) (EC 1.14.14.18) (Protein GENOMES UNCOUPLED 2) (Protein REVERSAL OF THE DET PHENOTYPE 4)</t>
  </si>
  <si>
    <t>carotenoid biosynthetic process [GO:0016117]; cellular response to UV-C [GO:0071494]; chloroplast-nucleus signaling pathway [GO:0010019]; flavonoid biosynthetic process [GO:0009813]; heme oxidation [GO:0006788]; photosynthesis [GO:0015979]; phytochromobilin biosynthetic process [GO:0010024]; regulation of meristem growth [GO:0010075]; regulation of stomatal movement [GO:0010119]</t>
  </si>
  <si>
    <t>ATTAAEKQKK</t>
  </si>
  <si>
    <t>AT2G27030</t>
  </si>
  <si>
    <t>Q682T9</t>
  </si>
  <si>
    <t>CALM5_ARATH</t>
  </si>
  <si>
    <t>Calmodulin-5 (CaM-5)</t>
  </si>
  <si>
    <t>ADQLTDDQIS</t>
  </si>
  <si>
    <t>AT2G27370</t>
  </si>
  <si>
    <t>Q9ZQI2</t>
  </si>
  <si>
    <t>CASP3_ARATH</t>
  </si>
  <si>
    <t>Casparian strip membrane protein 3 (AtCASP3)</t>
  </si>
  <si>
    <t>cell-cell junction assembly [GO:0007043]; cell wall modification [GO:0042545]; positive regulation of amyloid-beta formation [GO:1902004]; proteolysis [GO:0006508]; regulation of protein stability [GO:0031647]</t>
  </si>
  <si>
    <t>MDIEKAGSRR</t>
  </si>
  <si>
    <t>AT2G27680</t>
  </si>
  <si>
    <t>Q9ZUX0</t>
  </si>
  <si>
    <t>Q9ZUX0_ARATH</t>
  </si>
  <si>
    <t>At2g27680/F15K20.22 (Expressed protein) (NAD(P)-linked oxidoreductase superfamily protein)</t>
  </si>
  <si>
    <t>SVEITEADRS</t>
  </si>
  <si>
    <t>AT2G27690</t>
  </si>
  <si>
    <t>Q9ZUX1</t>
  </si>
  <si>
    <t>C94C1_ARATH</t>
  </si>
  <si>
    <t>Cytochrome P450 94C1 (EC 1.14.14.49) (12-hydroxyjasmonoyl-L-amino acid 12-hydroxylase)</t>
  </si>
  <si>
    <t>response to wounding [GO:0009611]</t>
  </si>
  <si>
    <t>SVILGDLLGR</t>
  </si>
  <si>
    <t>AT2G27710</t>
  </si>
  <si>
    <t>Q9SLF7</t>
  </si>
  <si>
    <t>RLA22_ARATH</t>
  </si>
  <si>
    <t>60S acidic ribosomal protein P2-2</t>
  </si>
  <si>
    <t>response to cold [GO:0009409]; translational elongation [GO:0006414]</t>
  </si>
  <si>
    <t>MKVVAAYLLA</t>
  </si>
  <si>
    <t>AT2G28000</t>
  </si>
  <si>
    <t>P21238</t>
  </si>
  <si>
    <t>CPNA1_ARATH</t>
  </si>
  <si>
    <t>Chaperonin 60 subunit alpha 1, chloroplastic (CPN-60 alpha 1) (Protein SCHLEPPERLESS) (RuBisCO large subunit-binding protein subunit alpha 1)</t>
  </si>
  <si>
    <t>'de novo' protein folding [GO:0006458]; chloroplast organization [GO:0009658]; embryo development ending in seed dormancy [GO:0009793]; mitochondrion organization [GO:0007005]; protein folding [GO:0006457]; protein refolding [GO:0042026]</t>
  </si>
  <si>
    <t>NVKEIAFDQH</t>
  </si>
  <si>
    <t>AT2G29400</t>
  </si>
  <si>
    <t>P30366</t>
  </si>
  <si>
    <t>PP11_ARATH</t>
  </si>
  <si>
    <t>Serine/threonine-protein phosphatase PP1 isozyme 1 (EC 3.1.3.16) (Type one protein phosphatase 1)</t>
  </si>
  <si>
    <t>AEKPAQEQEQ</t>
  </si>
  <si>
    <t>AT2G30060</t>
  </si>
  <si>
    <t>Q8RWG8</t>
  </si>
  <si>
    <t>RBP1B_ARATH</t>
  </si>
  <si>
    <t>Ran-binding protein 1 homolog b</t>
  </si>
  <si>
    <t>ASISNEPERE</t>
  </si>
  <si>
    <t>AT2G30520</t>
  </si>
  <si>
    <t>Q682S0</t>
  </si>
  <si>
    <t>RPT2_ARATH</t>
  </si>
  <si>
    <t>Root phototropism protein 2 (BTB/POZ domain-containing protein RPT2)</t>
  </si>
  <si>
    <t>phototropism [GO:0009638]; protein ubiquitination [GO:0016567]; signal transduction [GO:0007165]</t>
  </si>
  <si>
    <t>ATEGKNPINM</t>
  </si>
  <si>
    <t>AT2G30860</t>
  </si>
  <si>
    <t>O80852</t>
  </si>
  <si>
    <t>GSTF9_ARATH</t>
  </si>
  <si>
    <t>Glutathione S-transferase F9 (AtGSTF9) (EC 2.5.1.18) (AtGSTF7) (GST class-phi member 9)</t>
  </si>
  <si>
    <t>defense response [GO:0006952]; defense response to bacterium [GO:0042742]; glutathione metabolic process [GO:0006749]; response to cadmium ion [GO:0046686]; response to zinc ion [GO:0010043]; toxin catabolic process [GO:0009407]</t>
  </si>
  <si>
    <t>VLKVYGPHFA</t>
  </si>
  <si>
    <t>AT2G30870</t>
  </si>
  <si>
    <t>P42761</t>
  </si>
  <si>
    <t>GSTFA_ARATH</t>
  </si>
  <si>
    <t>Glutathione S-transferase F10 (AtGSTF10) (EC 2.5.1.18) (AtGSTF4) (GST class-phi member 10) (Protein EARLY RESPONSE TO DEHYDRATION 13)</t>
  </si>
  <si>
    <t>glutathione metabolic process [GO:0006749]; response to cadmium ion [GO:0046686]; response to water deprivation [GO:0009414]; toxin catabolic process [GO:0009407]</t>
  </si>
  <si>
    <t>VLTIYAPLFA</t>
  </si>
  <si>
    <t>AT2G30950</t>
  </si>
  <si>
    <t>O80860</t>
  </si>
  <si>
    <t>FTSH2_ARATH</t>
  </si>
  <si>
    <t>ATP-dependent zinc metalloprotease FTSH 2, chloroplastic (AtFTSH2) (EC 3.4.24.-) (Protein VARIEGATED 2)</t>
  </si>
  <si>
    <t>chloroplast organization [GO:0009658]; multicellular organism development [GO:0007275]; photoinhibition [GO:0010205]; photosystem I assembly [GO:0048564]; photosystem II repair [GO:0010206]; protein catabolic process [GO:0030163]; proteolysis [GO:0006508]; PSII associated light-harvesting complex II catabolic process [GO:0010304]; reactive oxygen species metabolic process [GO:0072593]; thylakoid membrane organization [GO:0010027]</t>
  </si>
  <si>
    <t>DEQGVSSSRM</t>
  </si>
  <si>
    <t>AT2G31060</t>
  </si>
  <si>
    <t>B3LF44</t>
  </si>
  <si>
    <t>B3LF44_ARATH</t>
  </si>
  <si>
    <t>At2g31060 (Elongation factor family protein)</t>
  </si>
  <si>
    <t>ATASTAAAGA</t>
  </si>
  <si>
    <t>AATASTAAAG</t>
  </si>
  <si>
    <t>AT2G31610</t>
  </si>
  <si>
    <t>Q9SIP7</t>
  </si>
  <si>
    <t>RS31_ARATH</t>
  </si>
  <si>
    <t>40S ribosomal protein S3-1</t>
  </si>
  <si>
    <t>DNA repair [GO:0006281]; positive regulation of DNA repair [GO:0045739]; translation [GO:0006412]</t>
  </si>
  <si>
    <t>ATQISKKRKF</t>
  </si>
  <si>
    <t>AT2G31790</t>
  </si>
  <si>
    <t>Q9SKC1</t>
  </si>
  <si>
    <t>U74C1_ARATH</t>
  </si>
  <si>
    <t>UDP-glycosyltransferase 74C1 (EC 2.4.1.-)</t>
  </si>
  <si>
    <t>SEAKKGHVLF</t>
  </si>
  <si>
    <t>AT2G31810</t>
  </si>
  <si>
    <t>Q93YZ7</t>
  </si>
  <si>
    <t>ILVH2_ARATH</t>
  </si>
  <si>
    <t>Acetolactate synthase small subunit 2, chloroplastic (Acetohydroxy-acid synthase small subunit) (AHAS) (ALS)</t>
  </si>
  <si>
    <t>isoleucine biosynthetic process [GO:0009097]; regulation of catalytic activity [GO:0050790]; valine biosynthetic process [GO:0009099]</t>
  </si>
  <si>
    <t>SVDGKISDAS</t>
  </si>
  <si>
    <t>AT2G32080</t>
  </si>
  <si>
    <t>Q9SKZ1</t>
  </si>
  <si>
    <t>PUR_ARATH</t>
  </si>
  <si>
    <t>Transcription factor Pur-alpha 1 (Purine-rich single-stranded DNA-binding protein alpha 1)</t>
  </si>
  <si>
    <t>MEANSGGGGG</t>
  </si>
  <si>
    <t>AT2G32230</t>
  </si>
  <si>
    <t>Q66GI4</t>
  </si>
  <si>
    <t>PRRP1_ARATH</t>
  </si>
  <si>
    <t>Proteinaceous RNase P 1, chloroplastic/mitochondrial (EC 3.1.26.5) (Pentatricopeptide repeat-containing protein At2g32230)</t>
  </si>
  <si>
    <t>tRNA 5'-leader removal [GO:0001682]; tRNA processing [GO:0008033]</t>
  </si>
  <si>
    <t>AAKQSAASPS</t>
  </si>
  <si>
    <t>AT2G32260</t>
  </si>
  <si>
    <t>Q9ZV56</t>
  </si>
  <si>
    <t>CCT1_ARATH</t>
  </si>
  <si>
    <t>Choline-phosphate cytidylyltransferase 1 (AtCCT1) (EC 2.7.7.15) (CTP:phosphocholine cytidylyltransferase 1) (Phosphorylcholine transferase 1)</t>
  </si>
  <si>
    <t>phosphatidylcholine biosynthetic process [GO:0006656]</t>
  </si>
  <si>
    <t>SNVIGDRTED</t>
  </si>
  <si>
    <t>AT2G32500</t>
  </si>
  <si>
    <t>Q67XD6</t>
  </si>
  <si>
    <t>Q67XD6_ARATH</t>
  </si>
  <si>
    <t>At2g32500 (Stress responsive alpha-beta barrel domain protein)</t>
  </si>
  <si>
    <t>AADDQIASSK</t>
  </si>
  <si>
    <t>AT2G33040</t>
  </si>
  <si>
    <t>Q96250</t>
  </si>
  <si>
    <t>ATPG3_ARATH</t>
  </si>
  <si>
    <t>ATP synthase subunit gamma, mitochondrial (F-ATPase gamma subunit)</t>
  </si>
  <si>
    <t>ATP biosynthetic process [GO:0006754]; ATP synthesis coupled proton transport [GO:0015986]</t>
  </si>
  <si>
    <t>ISTQVVRNRM</t>
  </si>
  <si>
    <t>AT2G34160</t>
  </si>
  <si>
    <t>O22969</t>
  </si>
  <si>
    <t>Y2416_ARATH</t>
  </si>
  <si>
    <t>Uncharacterized protein At2g34160</t>
  </si>
  <si>
    <t>MEEITDGVNN</t>
  </si>
  <si>
    <t>AT2G34420</t>
  </si>
  <si>
    <t>Q39141</t>
  </si>
  <si>
    <t>Q39141_ARATH</t>
  </si>
  <si>
    <t>AGKAVKPAAS</t>
  </si>
  <si>
    <t>GKAVKPAASD</t>
  </si>
  <si>
    <t>AT2G34460</t>
  </si>
  <si>
    <t>Q8H124</t>
  </si>
  <si>
    <t>Y2446_ARATH</t>
  </si>
  <si>
    <t>Uncharacterized protein At2g34460, chloroplastic</t>
  </si>
  <si>
    <t>EKGEAENAVK</t>
  </si>
  <si>
    <t>AT2G34970</t>
  </si>
  <si>
    <t>O64760</t>
  </si>
  <si>
    <t>O64760_ARATH</t>
  </si>
  <si>
    <t>At2g34970 (Putative translation initiation factor eIF-2B epsilon subunit) (Trimeric LpxA-like enzyme)</t>
  </si>
  <si>
    <t>GAQKKGGAAA</t>
  </si>
  <si>
    <t>AT2G35040</t>
  </si>
  <si>
    <t>O64767</t>
  </si>
  <si>
    <t>O64767_ARATH</t>
  </si>
  <si>
    <t>AICARFT/IMPCHase bienzyme family protein (Putative phosphoribosylaminoimidazolecarboxamide formyltransferase)</t>
  </si>
  <si>
    <t>purine nucleotide biosynthetic process [GO:0006164]</t>
  </si>
  <si>
    <t>AESQTAQRNQ</t>
  </si>
  <si>
    <t>AT2G35410</t>
  </si>
  <si>
    <t>O82299</t>
  </si>
  <si>
    <t>O82299_ARATH</t>
  </si>
  <si>
    <t>Putative chloroplast RNA binding protein (RNA-binding (RRM/RBD/RNP motifs) family protein)</t>
  </si>
  <si>
    <t>SVAEKETSAD</t>
  </si>
  <si>
    <t>VAEKETSADE</t>
  </si>
  <si>
    <t>AT2G35450</t>
  </si>
  <si>
    <t>Q682E0</t>
  </si>
  <si>
    <t>Q682E0_ARATH</t>
  </si>
  <si>
    <t>Catalytic/ hydrolase (mRNA, clone: RAFL21-86-C08)</t>
  </si>
  <si>
    <t>secondary metabolic process [GO:0019748]</t>
  </si>
  <si>
    <t>AAFAGSDSET</t>
  </si>
  <si>
    <t>AT2G35520</t>
  </si>
  <si>
    <t>O22622</t>
  </si>
  <si>
    <t>DAD2_ARATH</t>
  </si>
  <si>
    <t>Dolichyl-diphosphooligosaccharide--protein glycosyltransferase subunit DAD2 (Oligosaccharyl transferase subunit DAD2) (Defender against cell death 2) (AtDAD2) (DAD-2)</t>
  </si>
  <si>
    <t>AT2G36530</t>
  </si>
  <si>
    <t>P25696</t>
  </si>
  <si>
    <t>ENO2_ARATH</t>
  </si>
  <si>
    <t>Bifunctional enolase 2/transcriptional activator (EC 4.2.1.11) (2-phospho-D-glycerate hydro-lyase 2) (2-phosphoglycerate dehydratase 2) (LOW EXPRESSION OF OSMOTICALLY RESPONSIVE GENES 1)</t>
  </si>
  <si>
    <t>glycolytic process [GO:0006096]; response to abscisic acid [GO:0009737]; response to cadmium ion [GO:0046686]; response to cold [GO:0009409]; response to light stimulus [GO:0009416]</t>
  </si>
  <si>
    <t>ATITVVKARQ</t>
  </si>
  <si>
    <t>AT2G36620</t>
  </si>
  <si>
    <t>Q42347</t>
  </si>
  <si>
    <t>RL241_ARATH</t>
  </si>
  <si>
    <t>60S ribosomal protein L24-1</t>
  </si>
  <si>
    <t>assembly of large subunit precursor of preribosome [GO:1902626]; ribosomal large subunit assembly [GO:0000027]; translation [GO:0006412]</t>
  </si>
  <si>
    <t>VLKTELCRFS</t>
  </si>
  <si>
    <t>AT2G37620</t>
  </si>
  <si>
    <t>P0CJ46</t>
  </si>
  <si>
    <t>ACT1_ARATH</t>
  </si>
  <si>
    <t>Actin-1</t>
  </si>
  <si>
    <t>developmental growth [GO:0048589]; root hair elongation [GO:0048767]</t>
  </si>
  <si>
    <t>MADGEDIQPL</t>
  </si>
  <si>
    <t>V</t>
  </si>
  <si>
    <t>GMGQKDAYVG</t>
  </si>
  <si>
    <t>AT2G37660</t>
  </si>
  <si>
    <t>O80934</t>
  </si>
  <si>
    <t>Y2766_ARATH</t>
  </si>
  <si>
    <t>Uncharacterized protein At2g37660, chloroplastic</t>
  </si>
  <si>
    <t>defense response to bacterium [GO:0042742]</t>
  </si>
  <si>
    <t>AAATTEPLTV</t>
  </si>
  <si>
    <t>AATTEPLTVL</t>
  </si>
  <si>
    <t>AT2G38120</t>
  </si>
  <si>
    <t>Q96247</t>
  </si>
  <si>
    <t>AUX1_ARATH</t>
  </si>
  <si>
    <t>Auxin transporter protein 1 (Auxin influx carrier protein 1) (Polar auxin transport inhibitor-resistant protein 1)</t>
  </si>
  <si>
    <t>plasma membrane,golgi</t>
  </si>
  <si>
    <t>amino acid transmembrane transport [GO:0003333]; auxin-activated signaling pathway [GO:0009734]; auxin polar transport [GO:0009926]; establishment of planar polarity [GO:0001736]; lateral root formation [GO:0010311]; positive gravitropism [GO:0009958]; response to nematode [GO:0009624]; root cap development [GO:0048829]; root hair cell differentiation [GO:0048765]</t>
  </si>
  <si>
    <t>SEGVEAIVAN</t>
  </si>
  <si>
    <t>AT2G39670</t>
  </si>
  <si>
    <t>F4IVY6</t>
  </si>
  <si>
    <t>F4IVY6_ARATH</t>
  </si>
  <si>
    <t>Radical SAM superfamily protein</t>
  </si>
  <si>
    <t>rRNA base methylation [GO:0070475]; tRNA methylation [GO:0030488]</t>
  </si>
  <si>
    <t>ATTVVPSPKP</t>
  </si>
  <si>
    <t>TTVVPSPKPV</t>
  </si>
  <si>
    <t>AATTVVPSPK</t>
  </si>
  <si>
    <t>AT2G39730</t>
  </si>
  <si>
    <t>P10896</t>
  </si>
  <si>
    <t>RCA_ARATH</t>
  </si>
  <si>
    <t>Ribulose bisphosphate carboxylase/oxygenase activase, chloroplastic (RA) (RuBisCO activase)</t>
  </si>
  <si>
    <t>defense response to bacterium [GO:0042742]; leaf senescence [GO:0010150]; response to cold [GO:0009409]; response to jasmonic acid [GO:0009753]; response to light stimulus [GO:0009416]</t>
  </si>
  <si>
    <t>AVKEDKQTDG</t>
  </si>
  <si>
    <t>VKEDKQTDGD</t>
  </si>
  <si>
    <t>GLAYDTSDDQ</t>
  </si>
  <si>
    <t>AT2G39855</t>
  </si>
  <si>
    <t>Q84WZ4</t>
  </si>
  <si>
    <t>Q84WZ4_ARATH</t>
  </si>
  <si>
    <t>Plant/protein</t>
  </si>
  <si>
    <t>DKKKSVSGSS</t>
  </si>
  <si>
    <t>AT2G40490</t>
  </si>
  <si>
    <t>O22886</t>
  </si>
  <si>
    <t>DCUP2_ARATH</t>
  </si>
  <si>
    <t>Uroporphyrinogen decarboxylase 2, chloroplastic (UPD2) (URO-D2) (EC 4.1.1.37)</t>
  </si>
  <si>
    <t>SVEGTTVTER</t>
  </si>
  <si>
    <t>AT2G41100</t>
  </si>
  <si>
    <t>P25071</t>
  </si>
  <si>
    <t>CML12_ARATH</t>
  </si>
  <si>
    <t>Calmodulin-like protein 12 (Touch-induced calmodulin-related protein 3)</t>
  </si>
  <si>
    <t>calcium-mediated signaling [GO:0019722]; response to absence of light [GO:0009646]; response to mechanical stimulus [GO:0009612]; thigmotropism [GO:0009652]</t>
  </si>
  <si>
    <t>ADKLTDDQIT</t>
  </si>
  <si>
    <t>AT2G41530</t>
  </si>
  <si>
    <t>Q8LAS8</t>
  </si>
  <si>
    <t>SFGH_ARATH</t>
  </si>
  <si>
    <t>S-formylglutathione hydrolase (AtSFGH) (EC 3.1.2.12) (Esterase D)</t>
  </si>
  <si>
    <t>formaldehyde catabolic process [GO:0046294]; response to cadmium ion [GO:0046686]</t>
  </si>
  <si>
    <t>ASGLSEIGST</t>
  </si>
  <si>
    <t>AT2G41740</t>
  </si>
  <si>
    <t>O81644</t>
  </si>
  <si>
    <t>VILI2_ARATH</t>
  </si>
  <si>
    <t>Villin-2</t>
  </si>
  <si>
    <t>actin filament bundle assembly [GO:0051017]; actin filament capping [GO:0051693]</t>
  </si>
  <si>
    <t>STKVLDPAFQ</t>
  </si>
  <si>
    <t>AT2G42210</t>
  </si>
  <si>
    <t>O48528</t>
  </si>
  <si>
    <t>OP163_ARATH</t>
  </si>
  <si>
    <t>Outer envelope pore protein 16-3, chloroplastic/mitochondrial (Chloroplastic outer envelope pore protein of 16 kDa 3) (AtOEP16-3) (OEP16-3) (Mitochondrial complex I subunit B14.7)</t>
  </si>
  <si>
    <t>ion transport [GO:0006811]; protein insertion into mitochondrial inner membrane [GO:0045039]</t>
  </si>
  <si>
    <t>MDPAEMRYLE</t>
  </si>
  <si>
    <t>AT2G42220</t>
  </si>
  <si>
    <t>O48529</t>
  </si>
  <si>
    <t>STR9_ARATH</t>
  </si>
  <si>
    <t>Rhodanese-like domain-containing protein 9, chloroplastic (Sulfurtransferase 9) (AtStr9)</t>
  </si>
  <si>
    <t>ELKFVNAEEA</t>
  </si>
  <si>
    <t>AT2G42490</t>
  </si>
  <si>
    <t>Q8L866</t>
  </si>
  <si>
    <t>Q8L866_ARATH</t>
  </si>
  <si>
    <t>Amine oxidase (EC 1.4.3.-)</t>
  </si>
  <si>
    <t>amine metabolic process [GO:0009308]; lateral root formation [GO:0010311]</t>
  </si>
  <si>
    <t>ASASKKTSAC</t>
  </si>
  <si>
    <t>AT2G42740</t>
  </si>
  <si>
    <t>P42795</t>
  </si>
  <si>
    <t>RL111_ARATH</t>
  </si>
  <si>
    <t>60S ribosomal protein L11-1 (L16A)</t>
  </si>
  <si>
    <t>ribosomal large subunit assembly [GO:0000027]; translation [GO:0006412]</t>
  </si>
  <si>
    <t>ASEKKLSNPM</t>
  </si>
  <si>
    <t>AT2G42810</t>
  </si>
  <si>
    <t>Q84XU2</t>
  </si>
  <si>
    <t>PPP5_ARATH</t>
  </si>
  <si>
    <t>Serine/threonine-protein phosphatase 5 (EC 3.1.3.16)</t>
  </si>
  <si>
    <t>chloroplast-nucleus signaling pathway [GO:0010019]; negative regulation of chlorophyll biosynthetic process [GO:1902325]; nucleocytoplasmic transport [GO:0006913]; red or far-red light signaling pathway [GO:0010017]; response to cadmium ion [GO:0046686]</t>
  </si>
  <si>
    <t>METKNENSDV</t>
  </si>
  <si>
    <t>AT2G43110</t>
  </si>
  <si>
    <t>Q8GWB4</t>
  </si>
  <si>
    <t>Q8GWB4_ARATH</t>
  </si>
  <si>
    <t>At2g43110 (U3 containing 90S pre-ribosomal complex subunit)</t>
  </si>
  <si>
    <t>ATTELKPSAV</t>
  </si>
  <si>
    <t>AT2G43180</t>
  </si>
  <si>
    <t>F4IQ73</t>
  </si>
  <si>
    <t>F4IQ73_ARATH</t>
  </si>
  <si>
    <t>Phosphoenolpyruvate carboxylase family protein</t>
  </si>
  <si>
    <t>STVVSDESGN</t>
  </si>
  <si>
    <t>AT2G43460</t>
  </si>
  <si>
    <t>O22860</t>
  </si>
  <si>
    <t>RL38_ARATH</t>
  </si>
  <si>
    <t>60S ribosomal protein L38</t>
  </si>
  <si>
    <t>PKQIHEIKDF</t>
  </si>
  <si>
    <t>AT2G43650</t>
  </si>
  <si>
    <t>Q8L3P4</t>
  </si>
  <si>
    <t>Q8L3P4_ARATH</t>
  </si>
  <si>
    <t>Sas10/U3 ribonucleoprotein (Utp) family protein</t>
  </si>
  <si>
    <t>maturation of SSU-rRNA from tricistronic rRNA transcript (SSU-rRNA, 5.8S rRNA, LSU-rRNA) [GO:0000462]; rRNA processing [GO:0006364]</t>
  </si>
  <si>
    <t>GKKGGTLKRS</t>
  </si>
  <si>
    <t>AT2G43710</t>
  </si>
  <si>
    <t>O22832</t>
  </si>
  <si>
    <t>STAD7_ARATH</t>
  </si>
  <si>
    <t>Stearoyl-[acyl-carrier-protein] 9-desaturase 7, chloroplastic (Stearoyl-ACP desaturase 7) (EC 1.14.19.2) (Acyl-[acyl-carrier-protein] desaturase 7) (Protein FATTY ACID BIOSYNTHESIS 2) (Protein SUPPRESSOR OF SA INSENSITIVITY 2) (AtSSI2)</t>
  </si>
  <si>
    <t>defense response [GO:0006952]; fatty acid biosynthetic process [GO:0006633]; fatty acid metabolic process [GO:0006631]</t>
  </si>
  <si>
    <t>SSSPALSSGP</t>
  </si>
  <si>
    <t>ASSSPALSSG</t>
  </si>
  <si>
    <t>AT2G44060</t>
  </si>
  <si>
    <t>O80576</t>
  </si>
  <si>
    <t>O80576_ARATH</t>
  </si>
  <si>
    <t>At2g44060 (Late embryogenesis abundant protein, group 2) (Similar to late embryogenesis abundant proteins)</t>
  </si>
  <si>
    <t>response to cadmium ion [GO:0046686]; response to desiccation [GO:0009269]</t>
  </si>
  <si>
    <t>STSEDKPEII</t>
  </si>
  <si>
    <t>AT2G44120</t>
  </si>
  <si>
    <t>P60039</t>
  </si>
  <si>
    <t>RL73_ARATH</t>
  </si>
  <si>
    <t>60S ribosomal protein L7-3</t>
  </si>
  <si>
    <t>AESKVVVPES</t>
  </si>
  <si>
    <t>AT2G44650</t>
  </si>
  <si>
    <t>O80504</t>
  </si>
  <si>
    <t>CH102_ARATH</t>
  </si>
  <si>
    <t>10 kDa chaperonin 2, chloroplastic (Chloroplast chaperonin 10) (Chl-Cpn10)</t>
  </si>
  <si>
    <t>chaperone cofactor-dependent protein refolding [GO:0051085]; protein folding [GO:0006457]</t>
  </si>
  <si>
    <t>ISTKWEPTKV</t>
  </si>
  <si>
    <t>AT2G45070</t>
  </si>
  <si>
    <t>P38389</t>
  </si>
  <si>
    <t>SC61B_ARATH</t>
  </si>
  <si>
    <t>Protein transport protein Sec61 subunit beta</t>
  </si>
  <si>
    <t>posttranslational protein targeting to membrane, translocation [GO:0031204]; SRP-dependent cotranslational protein targeting to membrane, translocation [GO:0006616]</t>
  </si>
  <si>
    <t>VGSGAPQRGS</t>
  </si>
  <si>
    <t>AT2G45710</t>
  </si>
  <si>
    <t>O64650</t>
  </si>
  <si>
    <t>RS271_ARATH</t>
  </si>
  <si>
    <t>40S ribosomal protein S27-1</t>
  </si>
  <si>
    <t>VLQNDIDLLN</t>
  </si>
  <si>
    <t>AT2G45730</t>
  </si>
  <si>
    <t>O80846</t>
  </si>
  <si>
    <t>O80846_ARATH</t>
  </si>
  <si>
    <t>tRNA (adenine(58)-N(1))-methyltransferase non-catalytic subunit TRM6</t>
  </si>
  <si>
    <t>tRNA methylation [GO:0030488]</t>
  </si>
  <si>
    <t>MELNKDQTVM</t>
  </si>
  <si>
    <t>AT2G45740</t>
  </si>
  <si>
    <t>O80845</t>
  </si>
  <si>
    <t>PX11D_ARATH</t>
  </si>
  <si>
    <t>Peroxisomal membrane protein 11D (Peroxin-11D) (AtPEX11d)</t>
  </si>
  <si>
    <t>GTTLDVSRAE</t>
  </si>
  <si>
    <t>AT2G45980</t>
  </si>
  <si>
    <t>O82775</t>
  </si>
  <si>
    <t>ATI1_ARATH</t>
  </si>
  <si>
    <t>ATG8-interacting protein 1</t>
  </si>
  <si>
    <t>plastid to vacuole vesicle-mediated transport [GO:1904962]; protein targeting to vacuole involved in autophagy [GO:0071211]</t>
  </si>
  <si>
    <t>ANNEEHPPRG</t>
  </si>
  <si>
    <t>AT2G47730</t>
  </si>
  <si>
    <t>Q96266</t>
  </si>
  <si>
    <t>GSTF8_ARATH</t>
  </si>
  <si>
    <t>Glutathione S-transferase F8, chloroplastic (AtGSTF8) (EC 2.5.1.18) (AtGSTF5) (GST class-phi member 8) (Glutathione S-transferase 6)</t>
  </si>
  <si>
    <t>defense response [GO:0006952]; defense response to bacterium [GO:0042742]; glutathione metabolic process [GO:0006749]; response to cold [GO:0009409]; response to karrikin [GO:0080167]; toxin catabolic process [GO:0009407]</t>
  </si>
  <si>
    <t>ASIKVHGVPM</t>
  </si>
  <si>
    <t>AT2G47940</t>
  </si>
  <si>
    <t>O82261</t>
  </si>
  <si>
    <t>DEGP2_ARATH</t>
  </si>
  <si>
    <t>Protease Do-like 2, chloroplastic (EC 3.4.21.-)</t>
  </si>
  <si>
    <t>chloroplast organization [GO:0009658]; photosystem II repair [GO:0010206]; protein catabolic process [GO:0030163]</t>
  </si>
  <si>
    <t>AFKAFGSPKK</t>
  </si>
  <si>
    <t>AT2G48020</t>
  </si>
  <si>
    <t>P93051</t>
  </si>
  <si>
    <t>ERDL7_ARATH</t>
  </si>
  <si>
    <t>Sugar transporter ERD6-like 7</t>
  </si>
  <si>
    <t>zinc ion transport [GO:0006829]</t>
  </si>
  <si>
    <t>SKASDAVREP</t>
  </si>
  <si>
    <t>AT3G01280</t>
  </si>
  <si>
    <t>Q9SRH5</t>
  </si>
  <si>
    <t>VDAC1_ARATH</t>
  </si>
  <si>
    <t>Mitochondrial outer membrane protein porin 1 (Voltage-dependent anion-selective channel protein 1) (AtVDAC1) (VDAC-1)</t>
  </si>
  <si>
    <t>defense response [GO:0006952]; response to bacterium [GO:0009617]</t>
  </si>
  <si>
    <t>VKGPGLYTEI</t>
  </si>
  <si>
    <t>AT3G01340</t>
  </si>
  <si>
    <t>Q9SRI1</t>
  </si>
  <si>
    <t>SC13A_ARATH</t>
  </si>
  <si>
    <t>Protein transport protein SEC13 homolog A (SEC13-like protein A)</t>
  </si>
  <si>
    <t>COPII-coated vesicle budding [GO:0090114]; protein transport [GO:0015031]</t>
  </si>
  <si>
    <t>PPQKIETGHS</t>
  </si>
  <si>
    <t>AT3G01480</t>
  </si>
  <si>
    <t>Q9SSA5</t>
  </si>
  <si>
    <t>CYP38_ARATH</t>
  </si>
  <si>
    <t>Peptidyl-prolyl cis-trans isomerase CYP38, chloroplastic (PPIase CYP38) (EC 5.2.1.8) (Rotamase CYP38) (Thylakoid lumen PPIase)</t>
  </si>
  <si>
    <t>VLISGPPIKD</t>
  </si>
  <si>
    <t>AT3G02080</t>
  </si>
  <si>
    <t>Q9SGA6</t>
  </si>
  <si>
    <t>RS191_ARATH</t>
  </si>
  <si>
    <t>40S ribosomal protein S19-1</t>
  </si>
  <si>
    <t>ATGKTVKDVS</t>
  </si>
  <si>
    <t>AT3G02110</t>
  </si>
  <si>
    <t>Q8L9Y0</t>
  </si>
  <si>
    <t>SCP25_ARATH</t>
  </si>
  <si>
    <t>Serine carboxypeptidase-like 25 (EC 3.4.16.-)</t>
  </si>
  <si>
    <t>brassinosteroid mediated signaling pathway [GO:0009742]; proteolysis involved in cellular protein catabolic process [GO:0051603]</t>
  </si>
  <si>
    <t>EGGEKEAEAD</t>
  </si>
  <si>
    <t>RIPTEGGEKE</t>
  </si>
  <si>
    <t>AT3G02200</t>
  </si>
  <si>
    <t>F4J2B4</t>
  </si>
  <si>
    <t>F4J2B4_ARATH</t>
  </si>
  <si>
    <t>Proteasome component (PCI) domain protein</t>
  </si>
  <si>
    <t>TTIVPTSEEN</t>
  </si>
  <si>
    <t>AT3G02420</t>
  </si>
  <si>
    <t>Q9M898</t>
  </si>
  <si>
    <t>Q9M898_ARATH</t>
  </si>
  <si>
    <t>AT3g02420/F16B3_5 (Dihydroflavonol 4-reductase/flavanone protein) (F16B3.5 protein)</t>
  </si>
  <si>
    <t>AEGGEDSQRL</t>
  </si>
  <si>
    <t>AT3G02780</t>
  </si>
  <si>
    <t>Q42553</t>
  </si>
  <si>
    <t>IDI2_ARATH</t>
  </si>
  <si>
    <t>Isopentenyl-diphosphate Delta-isomerase II, chloroplastic (EC 5.3.3.2) (Isopentenyl pyrophosphate isomerase II) (IPP isomerase II)</t>
  </si>
  <si>
    <t>chlorophyll biosynthetic process [GO:0015995]; dimethylallyl diphosphate biosynthetic process [GO:0050992]; flower development [GO:0009908]; isopentenyl diphosphate biosynthetic process [GO:0009240]; photosynthesis [GO:0015979]</t>
  </si>
  <si>
    <t>SGTAMTDTKD</t>
  </si>
  <si>
    <t>AT3G02870</t>
  </si>
  <si>
    <t>Q9M8S8</t>
  </si>
  <si>
    <t>VTC4_ARATH</t>
  </si>
  <si>
    <t>Inositol-phosphate phosphatase (EC 3.1.3.25) (L-galactose 1-phosphate phosphatase) (EC 3.1.3.93) (Myo-inositol monophosphatase)</t>
  </si>
  <si>
    <t>inositol biosynthetic process [GO:0006021]; inositol phosphate dephosphorylation [GO:0046855]; L-ascorbic acid biosynthetic process [GO:0019853]; phosphatidylinositol phosphorylation [GO:0046854]; response to cold [GO:0009409]; response to karrikin [GO:0080167]; signal transduction [GO:0007165]</t>
  </si>
  <si>
    <t>ADNDSLDQFL</t>
  </si>
  <si>
    <t>AT3G03060</t>
  </si>
  <si>
    <t>Q0WVF7</t>
  </si>
  <si>
    <t>Q0WVF7_ARATH</t>
  </si>
  <si>
    <t>P-loop containing nucleoside triphosphate hydrolases superfamily protein (Putative 26S proteosome regulatory subunit)</t>
  </si>
  <si>
    <t>mitochondrion organization [GO:0007005]</t>
  </si>
  <si>
    <t>GFDPEALERG</t>
  </si>
  <si>
    <t>AT3G03630</t>
  </si>
  <si>
    <t>O22682</t>
  </si>
  <si>
    <t>CYSK4_ARATH</t>
  </si>
  <si>
    <t>S-sulfo-L-cysteine synthase (O-acetyl-L-serine-dependent), chloroplastic (EC 2.5.1.144) (AtCS26) (Beta-substituted Ala synthase 5;1) (ARAth-Bsas5;1) (O-acetylserine sulfhydrylase)</t>
  </si>
  <si>
    <t>cysteine biosynthetic process from serine [GO:0006535]; photosynthesis [GO:0015979]; photosynthetic acclimation [GO:0009643]; regulation of hydrogen peroxide metabolic process [GO:0010310]; regulation of superoxide metabolic process [GO:0090322]</t>
  </si>
  <si>
    <t>AISGKSSTGT</t>
  </si>
  <si>
    <t>AT3G03780</t>
  </si>
  <si>
    <t>Q9SRV5</t>
  </si>
  <si>
    <t>METE2_ARATH</t>
  </si>
  <si>
    <t>5-methyltetrahydropteroyltriglutamate--homocysteine methyltransferase 2 (EC 2.1.1.14) (Cobalamin-independent methionine synthase 2) (AtMS2)</t>
  </si>
  <si>
    <t>ASHIVGYPRM</t>
  </si>
  <si>
    <t>AT3G03910</t>
  </si>
  <si>
    <t>Q9S7A0</t>
  </si>
  <si>
    <t>DHE3_ARATH</t>
  </si>
  <si>
    <t>Probable glutamate dehydrogenase 3 (GDH 3) (EC 1.4.1.3)</t>
  </si>
  <si>
    <t>cellular amino acid metabolic process [GO:0006520]; regulation of nitrogen compound metabolic process [GO:0051171]</t>
  </si>
  <si>
    <t>MNALAATNRN</t>
  </si>
  <si>
    <t>AT3G04600</t>
  </si>
  <si>
    <t>Q9SR15</t>
  </si>
  <si>
    <t>SYWC_ARATH</t>
  </si>
  <si>
    <t>Tryptophan--tRNA ligase, cytoplasmic (EC 6.1.1.2) (Tryptophanyl-tRNA synthetase) (TrpRS)</t>
  </si>
  <si>
    <t>MEVDKKDERE</t>
  </si>
  <si>
    <t>AT3G04840</t>
  </si>
  <si>
    <t>Q9CAV0</t>
  </si>
  <si>
    <t>RS3A1_ARATH</t>
  </si>
  <si>
    <t>40S ribosomal protein S3a-1</t>
  </si>
  <si>
    <t>AVGKNKRISK</t>
  </si>
  <si>
    <t>AT3G04920</t>
  </si>
  <si>
    <t>Q9SS17</t>
  </si>
  <si>
    <t>RS241_ARATH</t>
  </si>
  <si>
    <t>40S ribosomal protein S24-1</t>
  </si>
  <si>
    <t>AEKAVTIRTR</t>
  </si>
  <si>
    <t>AT3G05040</t>
  </si>
  <si>
    <t>Q0WP44</t>
  </si>
  <si>
    <t>HASTY_ARATH</t>
  </si>
  <si>
    <t>Protein HASTY 1 (Protein HASTY)</t>
  </si>
  <si>
    <t>gene silencing by RNA [GO:0031047]; leaf morphogenesis [GO:0009965]; miRNA export from nucleus [GO:0061716]; negative regulation of flower development [GO:0009910]; polarity specification of adaxial/abaxial axis [GO:0009944]; regulation of protein export from nucleus [GO:0046825]; root development [GO:0048364]; shoot system development [GO:0048367]</t>
  </si>
  <si>
    <t>MEDSNSTASN</t>
  </si>
  <si>
    <t>AT3G05530</t>
  </si>
  <si>
    <t>Q9SEI2</t>
  </si>
  <si>
    <t>PS6AA_ARATH</t>
  </si>
  <si>
    <t>26S proteasome regulatory subunit 6A homolog A (26S proteasome AAA-ATPase subunit RPT5a) (Proteasome 26S subunit 6A homolog A) (Regulatory particle triple-A ATPase subunit 5a) (Tat-binding protein 1 homolog A) (TBP-1 homolog A)</t>
  </si>
  <si>
    <t>embryo sac development [GO:0009553]; pollen development [GO:0009555]; positive regulation of RNA polymerase II transcriptional preinitiation complex assembly [GO:0045899]; proteasomal protein catabolic process [GO:0010498]</t>
  </si>
  <si>
    <t>ATPMVEDTSS</t>
  </si>
  <si>
    <t>AT3G05590</t>
  </si>
  <si>
    <t>P42791</t>
  </si>
  <si>
    <t>RL182_ARATH</t>
  </si>
  <si>
    <t>60S ribosomal protein L18-2</t>
  </si>
  <si>
    <t>GIDLIAGGKS</t>
  </si>
  <si>
    <t>AT3G05900</t>
  </si>
  <si>
    <t>F4J9K9</t>
  </si>
  <si>
    <t>F4J9K9_ARATH</t>
  </si>
  <si>
    <t>Neurofilament protein-like protein</t>
  </si>
  <si>
    <t>ASDSHTPTVT</t>
  </si>
  <si>
    <t>AT3G06035</t>
  </si>
  <si>
    <t>Q84MC0</t>
  </si>
  <si>
    <t>UGPI4_ARATH</t>
  </si>
  <si>
    <t>Uncharacterized GPI-anchored protein At3g06035</t>
  </si>
  <si>
    <t>DTDEEDILLT</t>
  </si>
  <si>
    <t>AT3G06610</t>
  </si>
  <si>
    <t>Q9C901</t>
  </si>
  <si>
    <t>Q9C901_ARATH</t>
  </si>
  <si>
    <t>DNA-binding enhancer protein-like protein</t>
  </si>
  <si>
    <t>negative regulation of apoptotic process [GO:0043066]; protein stabilization [GO:0050821]</t>
  </si>
  <si>
    <t>QSAMASIAAS</t>
  </si>
  <si>
    <t>AT3G06670</t>
  </si>
  <si>
    <t>F4JC31</t>
  </si>
  <si>
    <t>F4JC31_ARATH</t>
  </si>
  <si>
    <t>Binding protein</t>
  </si>
  <si>
    <t>production of small RNA involved in gene silencing by RNA [GO:0070918]</t>
  </si>
  <si>
    <t>GAPEKSQSNT</t>
  </si>
  <si>
    <t>AT3G06680</t>
  </si>
  <si>
    <t>Q84WM0</t>
  </si>
  <si>
    <t>RL292_ARATH</t>
  </si>
  <si>
    <t>60S ribosomal protein L29-2</t>
  </si>
  <si>
    <t>AKSKNHTAHN</t>
  </si>
  <si>
    <t>AT3G07480</t>
  </si>
  <si>
    <t>Q9SRR8</t>
  </si>
  <si>
    <t>Q9SRR8_ARATH</t>
  </si>
  <si>
    <t>2Fe-2S ferredoxin-like superfamily protein (F21O3.19 protein)</t>
  </si>
  <si>
    <t>ATSAPSPSLG</t>
  </si>
  <si>
    <t>AT3G07770</t>
  </si>
  <si>
    <t>F4JFN3</t>
  </si>
  <si>
    <t>HS906_ARATH</t>
  </si>
  <si>
    <t>Heat shock protein 90-6, mitochondrial (AtHSP90.6) (AtHsp90-6) (Heat shock protein 89-1) (Hsp89-1)</t>
  </si>
  <si>
    <t>ESSAAASDSS</t>
  </si>
  <si>
    <t>AT3G08030</t>
  </si>
  <si>
    <t>Q9SFB1</t>
  </si>
  <si>
    <t>Q9SFB1_ARATH</t>
  </si>
  <si>
    <t>F17A17.37 protein</t>
  </si>
  <si>
    <t>APASEGYLRN</t>
  </si>
  <si>
    <t>AT3G08940</t>
  </si>
  <si>
    <t>Q9XF88</t>
  </si>
  <si>
    <t>CB4B_ARATH</t>
  </si>
  <si>
    <t>Chlorophyll a-b binding protein CP29.2, chloroplastic (LHCB4.2) (LHCII protein 4.2)</t>
  </si>
  <si>
    <t>photosynthesis, light harvesting in photosystem I [GO:0009768]; protein-chromophore linkage [GO:0018298]; response to blue light [GO:0009637]; response to far red light [GO:0010218]; response to light stimulus [GO:0009416]; response to red light [GO:0010114]</t>
  </si>
  <si>
    <t>TKKASPKKAK</t>
  </si>
  <si>
    <t>AT3G08943</t>
  </si>
  <si>
    <t>F4IYK3</t>
  </si>
  <si>
    <t>F4IYK3_ARATH</t>
  </si>
  <si>
    <t>protein import into nucleus [GO:0006606]</t>
  </si>
  <si>
    <t>AMEITQFLLA</t>
  </si>
  <si>
    <t>AT3G08950</t>
  </si>
  <si>
    <t>Q8VYP0</t>
  </si>
  <si>
    <t>SCO11_ARATH</t>
  </si>
  <si>
    <t>Protein SCO1 homolog 1, mitochondrial (Homolog of the copper chaperone SCO1 member 1) (HCC1)</t>
  </si>
  <si>
    <t>cell redox homeostasis [GO:0045454]; cellular copper ion homeostasis [GO:0006878]; copper ion transport [GO:0006825]; embryo development ending in seed dormancy [GO:0009793]; mitochondrial respiratory chain complex IV assembly [GO:0033617]</t>
  </si>
  <si>
    <t>ASSPSPACIS</t>
  </si>
  <si>
    <t>AT3G09050</t>
  </si>
  <si>
    <t>Q9SS82</t>
  </si>
  <si>
    <t>Q9SS82_ARATH</t>
  </si>
  <si>
    <t>8-amino-7-oxononanoate synthase (At3g09050) (MZB10.8 protein)</t>
  </si>
  <si>
    <t>LSKSGDGTSD</t>
  </si>
  <si>
    <t>AT3G09200</t>
  </si>
  <si>
    <t>Q42112</t>
  </si>
  <si>
    <t>RLA02_ARATH</t>
  </si>
  <si>
    <t>60S acidic ribosomal protein P0-2</t>
  </si>
  <si>
    <t>cytoplasmic translation [GO:0002181]; response to cadmium ion [GO:0046686]; response to cold [GO:0009409]; response to zinc ion [GO:0010043]; ribosomal large subunit assembly [GO:0000027]</t>
  </si>
  <si>
    <t>VKATKAEKKI</t>
  </si>
  <si>
    <t>AT3G09260</t>
  </si>
  <si>
    <t>Q9SR37</t>
  </si>
  <si>
    <t>BGL23_ARATH</t>
  </si>
  <si>
    <t>Beta-glucosidase 23 (AtBGLU23) (EC 3.2.1.21) (Protein PHOSPHATE STARVATION-RESPONSE 3.1)</t>
  </si>
  <si>
    <t>carbohydrate metabolic process [GO:0005975]; cellular response to cold [GO:0070417]; ER body organization [GO:0080119]; glucosinolate catabolic process [GO:0019762]; glucosinolate metabolic process [GO:0019760]; indole glucosinolate catabolic process [GO:0042344]; indole glucosinolate metabolic process [GO:0042343]; negative regulation of defense response [GO:0031348]; response to osmotic stress [GO:0006970]; response to salt stress [GO:0009651]; response to symbiotic fungus [GO:0009610]</t>
  </si>
  <si>
    <t>DGPVCPPSNK</t>
  </si>
  <si>
    <t>AT3G09740</t>
  </si>
  <si>
    <t>Q9SF29</t>
  </si>
  <si>
    <t>SYP71_ARATH</t>
  </si>
  <si>
    <t>Syntaxin-71 (AtSYP71)</t>
  </si>
  <si>
    <t>intracellular protein transport [GO:0006886]; protein targeting to membrane [GO:0006612]; vesicle docking [GO:0048278]; vesicle fusion [GO:0006906]</t>
  </si>
  <si>
    <t>TVIDILTRVD</t>
  </si>
  <si>
    <t>AT3G09840</t>
  </si>
  <si>
    <t>P54609</t>
  </si>
  <si>
    <t>CD48A_ARATH</t>
  </si>
  <si>
    <t>Cell division control protein 48 homolog A (AtCDC48a)</t>
  </si>
  <si>
    <t>autophagosome maturation [GO:0097352]; cell division [GO:0051301]; ER-associated misfolded protein catabolic process [GO:0071712]; macroautophagy [GO:0016236]; mitotic spindle disassembly [GO:0051228]; negative regulation of defense response [GO:0031348]; pollen germination [GO:0009846]; pollen tube growth [GO:0009860]; protein destabilization [GO:0031648]; response to cadmium ion [GO:0046686]; retrograde protein transport, ER to cytosol [GO:0030970]; ubiquitin-dependent ERAD pathway [GO:0030433]</t>
  </si>
  <si>
    <t>STPAESSDSK</t>
  </si>
  <si>
    <t>AT3G10020</t>
  </si>
  <si>
    <t>B3H7G1</t>
  </si>
  <si>
    <t>B3H7G1_ARATH</t>
  </si>
  <si>
    <t>MQAVSVDETK</t>
  </si>
  <si>
    <t>AT3G10090</t>
  </si>
  <si>
    <t>Q9SR73</t>
  </si>
  <si>
    <t>RS281_ARATH</t>
  </si>
  <si>
    <t>40S ribosomal protein S28-1</t>
  </si>
  <si>
    <t>maturation of SSU-rRNA [GO:0030490]; ribosomal small subunit assembly [GO:0000028]; translation [GO:0006412]</t>
  </si>
  <si>
    <t>MDSQIKHAVV</t>
  </si>
  <si>
    <t>AT3G10110</t>
  </si>
  <si>
    <t>A2RVP7</t>
  </si>
  <si>
    <t>TI221_ARATH</t>
  </si>
  <si>
    <t>Mitochondrial import inner membrane translocase subunit TIM22-1 (Protein MATERNAL EFFECT EMBRYO ARREST 67)</t>
  </si>
  <si>
    <t>embryo development ending in seed dormancy [GO:0009793]; protein insertion into mitochondrial inner membrane [GO:0045039]</t>
  </si>
  <si>
    <t>ADSSAAEPTT</t>
  </si>
  <si>
    <t>AT3G10670</t>
  </si>
  <si>
    <t>Q9CAF5</t>
  </si>
  <si>
    <t>AB6I_ARATH</t>
  </si>
  <si>
    <t>ABC transporter I family member 6, chloroplastic (ABC transporter ABCI.6) (AtABCI6) (ABC transporter ATPase) (Non-intrinsic ABC protein 7) (AtNAP7) (Plastid SufC-like protein)</t>
  </si>
  <si>
    <t>embryo development ending in seed dormancy [GO:0009793]; thylakoid membrane organization [GO:0010027]</t>
  </si>
  <si>
    <t>SSVSSAVDSD</t>
  </si>
  <si>
    <t>ASSVSSAVDS</t>
  </si>
  <si>
    <t>AT3G11170</t>
  </si>
  <si>
    <t>P46310</t>
  </si>
  <si>
    <t>FAD3C_ARATH</t>
  </si>
  <si>
    <t>sn-2 acyl-lipid omega-3 desaturase (ferredoxin), chloroplastic (EC 1.14.19.35) (Omega-3 fatty acid desaturase 7, chloroplastic)</t>
  </si>
  <si>
    <t>fatty acid biosynthetic process [GO:0006633]; response to cold [GO:0009409]; unsaturated fatty acid biosynthetic process [GO:0006636]</t>
  </si>
  <si>
    <t>VSTPLTTPIF</t>
  </si>
  <si>
    <t>AT3G11200</t>
  </si>
  <si>
    <t>Q9SRM4</t>
  </si>
  <si>
    <t>ALFL2_ARATH</t>
  </si>
  <si>
    <t>PHD finger protein ALFIN-LIKE 2 (Protein AL2) [Cleaved into: PHD finger protein ALFIN-LIKE 2, N-terminally processed]</t>
  </si>
  <si>
    <t>chromatin organization [GO:0006325]; regulation of transcription, DNA-templated [GO:0006355]</t>
  </si>
  <si>
    <t>AAAAVSSNPR</t>
  </si>
  <si>
    <t>AT3G11400</t>
  </si>
  <si>
    <t>F4J6A1</t>
  </si>
  <si>
    <t>F4J6A1_ARATH</t>
  </si>
  <si>
    <t>Eukaryotic translation initiation factor 3 subunit G (eIF3g) (Eukaryotic translation initiation factor 3 RNA-binding subunit) (eIF-3 RNA-binding subunit) (Eukaryotic translation initiation factor 3 subunit 4)</t>
  </si>
  <si>
    <t>formation of cytoplasmic translation initiation complex [GO:0001732]</t>
  </si>
  <si>
    <t>TIDSQQKTSK</t>
  </si>
  <si>
    <t>AT3G11560</t>
  </si>
  <si>
    <t>Q8H0W4</t>
  </si>
  <si>
    <t>Q8H0W4_ARATH</t>
  </si>
  <si>
    <t>AT3G11560 protein (LETM1-like protein)</t>
  </si>
  <si>
    <t>SAEDGVAING</t>
  </si>
  <si>
    <t>AT3G11710</t>
  </si>
  <si>
    <t>Q9ZPI1</t>
  </si>
  <si>
    <t>SYKC_ARATH</t>
  </si>
  <si>
    <t>Lysine--tRNA ligase, cytoplasmic (EC 6.1.1.6) (Lysyl-tRNA synthetase) (LysRS) (Lysyl-tRNA synthetase 1) (AtKRS-1)</t>
  </si>
  <si>
    <t>lysyl-tRNA aminoacylation [GO:0006430]</t>
  </si>
  <si>
    <t>MEGAADQTTK</t>
  </si>
  <si>
    <t>AT3G11930</t>
  </si>
  <si>
    <t>B9DG73</t>
  </si>
  <si>
    <t>B9DG73_ARATH</t>
  </si>
  <si>
    <t>AT3G11930 protein (Adenine nucleotide alpha hydrolases-like superfamily protein)</t>
  </si>
  <si>
    <t>AEEQAATAME</t>
  </si>
  <si>
    <t>AT3G12040</t>
  </si>
  <si>
    <t>Q39147</t>
  </si>
  <si>
    <t>3MG_ARATH</t>
  </si>
  <si>
    <t>DNA-3-methyladenine glycosylase (EC 3.2.2.21) (3-methyladenine DNA glycosidase)</t>
  </si>
  <si>
    <t>base-excision repair [GO:0006284]</t>
  </si>
  <si>
    <t>ALDLAPRLLG</t>
  </si>
  <si>
    <t>AT3G12290</t>
  </si>
  <si>
    <t>Q9LHH7</t>
  </si>
  <si>
    <t>FOLD2_ARATH</t>
  </si>
  <si>
    <t>Bifunctional protein FolD 2 (Tetrahydrofolate dehydrogenase/cyclohydrolase 2) [Includes: Methylenetetrahydrofolate dehydrogenase (EC 1.5.1.5); Methenyltetrahydrofolate cyclohydrolase (EC 3.5.4.9)]</t>
  </si>
  <si>
    <t>photorespiration [GO:0009853]; regulation of DNA methylation [GO:0044030]; tetrahydrofolate interconversion [GO:0035999]; tetrahydrofolate metabolic process [GO:0046653]</t>
  </si>
  <si>
    <t>ASSSDHTAKI</t>
  </si>
  <si>
    <t>AT3G12345</t>
  </si>
  <si>
    <t>Q9LHH3</t>
  </si>
  <si>
    <t>Q9LHH3_ARATH</t>
  </si>
  <si>
    <t>FKBP-type peptidyl-prolyl cis-trans isomerase (FKBP-type peptidyl-prolyl cis-trans isomerase, putative) (Stress-enhanced protein 4)</t>
  </si>
  <si>
    <t>H</t>
  </si>
  <si>
    <t>ATDVESTEDT</t>
  </si>
  <si>
    <t>SGTGKKAEVR</t>
  </si>
  <si>
    <t>TDVESTEDTQ</t>
  </si>
  <si>
    <t>AT3G12490</t>
  </si>
  <si>
    <t>Q8H0X6</t>
  </si>
  <si>
    <t>CYT6_ARATH</t>
  </si>
  <si>
    <t>Cysteine proteinase inhibitor 6 (AtCYS-6) (PIP-M) (PRLI-interacting factor M)</t>
  </si>
  <si>
    <t>defense response [GO:0006952]; hyperosmotic response [GO:0006972]; response to cold [GO:0009409]; response to oxidative stress [GO:0006979]; response to water deprivation [GO:0009414]</t>
  </si>
  <si>
    <t>ALVGGVGDVP</t>
  </si>
  <si>
    <t>AT3G12710</t>
  </si>
  <si>
    <t>Q9LTW3</t>
  </si>
  <si>
    <t>Q9LTW3_ARATH</t>
  </si>
  <si>
    <t>DNA glycosylase superfamily protein (DNA-3-methyladenine glycosidase I-like protein)</t>
  </si>
  <si>
    <t>AAKVRGSLER</t>
  </si>
  <si>
    <t>AT3G12740</t>
  </si>
  <si>
    <t>Q9LTW0</t>
  </si>
  <si>
    <t>ALIS1_ARATH</t>
  </si>
  <si>
    <t>ALA-interacting subunit 1 (AtALIS1) (ALA3 beta-subunit 1)</t>
  </si>
  <si>
    <t>phospholipid translocation [GO:0045332]; phospholipid transport [GO:0015914]</t>
  </si>
  <si>
    <t>SSSNTPSSSA</t>
  </si>
  <si>
    <t>AT3G12780</t>
  </si>
  <si>
    <t>Q9LD57</t>
  </si>
  <si>
    <t>PGKH1_ARATH</t>
  </si>
  <si>
    <t>Phosphoglycerate kinase 1, chloroplastic (EC 2.7.2.3)</t>
  </si>
  <si>
    <t>galactolipid biosynthetic process [GO:0019375]; gluconeogenesis [GO:0006094]; glycolytic process [GO:0006096]; positive regulation of oxidative phosphorylation [GO:1903862]; reductive pentose-phosphate cycle [GO:0019253]; response to cadmium ion [GO:0046686]; response to cold [GO:0009409]; thylakoid membrane organization [GO:0010027]</t>
  </si>
  <si>
    <t>AKKSVGDLTS</t>
  </si>
  <si>
    <t>AT3G13120</t>
  </si>
  <si>
    <t>Q9LK61</t>
  </si>
  <si>
    <t>RR10_ARATH</t>
  </si>
  <si>
    <t>30S ribosomal protein S10, chloroplastic</t>
  </si>
  <si>
    <t>AVPDTLDPTP</t>
  </si>
  <si>
    <t>AT3G13470</t>
  </si>
  <si>
    <t>Q9LJE4</t>
  </si>
  <si>
    <t>CPNB2_ARATH</t>
  </si>
  <si>
    <t>Chaperonin 60 subunit beta 2, chloroplastic (CPN-60 beta 2)</t>
  </si>
  <si>
    <t>'de novo' protein folding [GO:0006458]; mitochondrion organization [GO:0007005]; protein refolding [GO:0042026]</t>
  </si>
  <si>
    <t>AKELHFNKDG</t>
  </si>
  <si>
    <t>AT3G13490</t>
  </si>
  <si>
    <t>Q9LJE2</t>
  </si>
  <si>
    <t>SYKM_ARATH</t>
  </si>
  <si>
    <t>Lysine--tRNA ligase, chloroplastic/mitochondrial (EC 6.1.1.6) (Lysyl-tRNA synthetase) (LysRS) (Lysyl-tRNA synthetase 2) (AtKRS-2) (Protein OVULE ABORTION 5)</t>
  </si>
  <si>
    <t>lysyl-tRNA aminoacylation [GO:0006430]; plant ovule development [GO:0048481]</t>
  </si>
  <si>
    <t>ASSSSSSATT</t>
  </si>
  <si>
    <t>AT3G13720</t>
  </si>
  <si>
    <t>Q9LIC6</t>
  </si>
  <si>
    <t>PR1F3_ARATH</t>
  </si>
  <si>
    <t>PRA1 family protein F3 (AtPRA1.F3) (Prenylated Rab acceptor 8)</t>
  </si>
  <si>
    <t>vesicle-mediated transport [GO:0016192]</t>
  </si>
  <si>
    <t>TNYGAIPTSS</t>
  </si>
  <si>
    <t>AT3G13750</t>
  </si>
  <si>
    <t>Q9SCW1</t>
  </si>
  <si>
    <t>BGAL1_ARATH</t>
  </si>
  <si>
    <t>Beta-galactosidase 1 (Lactase 1) (EC 3.2.1.23)</t>
  </si>
  <si>
    <t>carbohydrate metabolic process [GO:0005975]</t>
  </si>
  <si>
    <t>SVSYDSRAIT</t>
  </si>
  <si>
    <t>AT3G13920</t>
  </si>
  <si>
    <t>P41376</t>
  </si>
  <si>
    <t>IF4A1_ARATH</t>
  </si>
  <si>
    <t>Eukaryotic initiation factor 4A-1 (eIF-4A-1) (EC 3.6.4.13) (ATP-dependent RNA helicase eIF4A-1) (DEAD-box ATP-dependent RNA helicase 4) (AtRH04)</t>
  </si>
  <si>
    <t>AT3G14420</t>
  </si>
  <si>
    <t>Q9LRR9</t>
  </si>
  <si>
    <t>GLO1_ARATH</t>
  </si>
  <si>
    <t>(S)-2-hydroxy-acid oxidase GLO1 (EC 1.1.3.15) (Glycolate oxidase 1) (AtGLO1) (GOX 1) (Short chain alpha-hydroxy acid oxidase GLO1)</t>
  </si>
  <si>
    <t>defense response to bacterium [GO:0042742]; hydrogen peroxide biosynthetic process [GO:0050665]; oxidative photosynthetic carbon pathway [GO:0009854]</t>
  </si>
  <si>
    <t>MEITNVTEYD</t>
  </si>
  <si>
    <t>AT3G15190</t>
  </si>
  <si>
    <t>Q9ASV6</t>
  </si>
  <si>
    <t>RR20_ARATH</t>
  </si>
  <si>
    <t>30S ribosomal protein S20, chloroplastic</t>
  </si>
  <si>
    <t>EAAAPTKKAD</t>
  </si>
  <si>
    <t>AT3G16050</t>
  </si>
  <si>
    <t>Q9ZNR6</t>
  </si>
  <si>
    <t>PDX12_ARATH</t>
  </si>
  <si>
    <t>Pyridoxal 5'-phosphate synthase-like subunit PDX1.2 (AtPDX1.2) (AtPDX1;3)</t>
  </si>
  <si>
    <t>cellular amino acid metabolic process [GO:0006520]; pyridoxal phosphate biosynthetic process [GO:0042823]; pyridoxine biosynthetic process [GO:0008615]</t>
  </si>
  <si>
    <t>VGLAQVLRGG</t>
  </si>
  <si>
    <t>AT3G16240</t>
  </si>
  <si>
    <t>Q41951</t>
  </si>
  <si>
    <t>TIP21_ARATH</t>
  </si>
  <si>
    <t>Aquaporin TIP2-1 (Delta-tonoplast intrinsic protein) (Delta-TIP) (Tonoplast intrinsic protein 2-1) (AtTIP2;1) [Cleaved into: Aquaporin TIP2-1, N-terminally processed]</t>
  </si>
  <si>
    <t>water transport [GO:0006833]</t>
  </si>
  <si>
    <t>AGVAFGSFDD</t>
  </si>
  <si>
    <t>AT3G16400</t>
  </si>
  <si>
    <t>Q9SDM9</t>
  </si>
  <si>
    <t>JAL28_ARATH</t>
  </si>
  <si>
    <t>Nitrile-specifier protein 1 (AtNSP1) (Jacalin-related lectin 28)</t>
  </si>
  <si>
    <t>glucosinolate catabolic process [GO:0019762]; nitrile biosynthetic process [GO:0080028]; response to herbivore [GO:0080027]</t>
  </si>
  <si>
    <t>AQKLEAKGGE</t>
  </si>
  <si>
    <t>AT3G16420</t>
  </si>
  <si>
    <t>O04314</t>
  </si>
  <si>
    <t>JAL30_ARATH</t>
  </si>
  <si>
    <t>PYK10-binding protein 1 (Jacalin-related lectin 30) (Jasmonic acid-induced protein)</t>
  </si>
  <si>
    <t>protein folding [GO:0006457]; regulation of hydrolase activity [GO:0051336]</t>
  </si>
  <si>
    <t>AQKVEAQGGK</t>
  </si>
  <si>
    <t>AT3G16450</t>
  </si>
  <si>
    <t>O04311</t>
  </si>
  <si>
    <t>JAL33_ARATH</t>
  </si>
  <si>
    <t>Jacalin-related lectin 33</t>
  </si>
  <si>
    <t>response to cold [GO:0009409]; response to zinc ion [GO:0010043]</t>
  </si>
  <si>
    <t>AQKVEAGGGA</t>
  </si>
  <si>
    <t>AT3G16470</t>
  </si>
  <si>
    <t>O04309</t>
  </si>
  <si>
    <t>JAL35_ARATH</t>
  </si>
  <si>
    <t>Jacalin-related lectin 35 (JA-responsive protein 1) (Myrosinase-binding protein-like At3g16470)</t>
  </si>
  <si>
    <t>response to cold [GO:0009409]; response to jasmonic acid [GO:0009753]; response to wounding [GO:0009611]; vegetative to reproductive phase transition of meristem [GO:0010228]</t>
  </si>
  <si>
    <t>AKKLEAQGGR</t>
  </si>
  <si>
    <t>AT3G17180</t>
  </si>
  <si>
    <t>Q9LSM9</t>
  </si>
  <si>
    <t>SCP33_ARATH</t>
  </si>
  <si>
    <t>Serine carboxypeptidase-like 33 (EC 3.4.16.-)</t>
  </si>
  <si>
    <t>proteolysis involved in cellular protein catabolic process [GO:0051603]</t>
  </si>
  <si>
    <t>GAASELGPFR</t>
  </si>
  <si>
    <t>AT3G17210</t>
  </si>
  <si>
    <t>Q9LUV2</t>
  </si>
  <si>
    <t>POP3_ARATH</t>
  </si>
  <si>
    <t>Stress-response A/B barrel domain-containing protein HS1 (Pop3 family protein At3g17210) (Protein HEAT STABLE 1) (AtHS1)</t>
  </si>
  <si>
    <t>defense response to bacterium [GO:0042742]; defense response to fungus [GO:0050832]; pollen tube adhesion [GO:0009865]</t>
  </si>
  <si>
    <t>MEEAKGPVKH</t>
  </si>
  <si>
    <t>AT3G18060</t>
  </si>
  <si>
    <t>Q9LV35</t>
  </si>
  <si>
    <t>AIP12_ARATH</t>
  </si>
  <si>
    <t>Actin-interacting protein 1-2</t>
  </si>
  <si>
    <t>actin filament depolymerization [GO:0030042]; positive regulation of actin filament depolymerization [GO:0030836]</t>
  </si>
  <si>
    <t>MELSETYACV</t>
  </si>
  <si>
    <t>AT3G18130</t>
  </si>
  <si>
    <t>Q9LV28</t>
  </si>
  <si>
    <t>GPLPC_ARATH</t>
  </si>
  <si>
    <t>Receptor for activated C kinase 1C (Guanine nucleotide-binding protein subunit beta-like protein C)</t>
  </si>
  <si>
    <t>cellular response to abscisic acid stimulus [GO:0071215]; positive regulation of protein phosphorylation [GO:0001934]; positive regulation of signal transduction [GO:0009967]; rescue of stalled ribosome [GO:0072344]; root development [GO:0048364]; seed germination [GO:0009845]; shoot system development [GO:0048367]; signal transduction [GO:0007165]</t>
  </si>
  <si>
    <t>AEGLVLKGIM</t>
  </si>
  <si>
    <t>AT3G18190</t>
  </si>
  <si>
    <t>Q9LV21</t>
  </si>
  <si>
    <t>TCPD_ARATH</t>
  </si>
  <si>
    <t>T-complex protein 1 subunit delta (TCP-1-delta) (CCT-delta) (Chaperonin CCT4)</t>
  </si>
  <si>
    <t>protein folding [GO:0006457]; response to cadmium ion [GO:0046686]</t>
  </si>
  <si>
    <t>AAVAAPMASK</t>
  </si>
  <si>
    <t>AT3G18740</t>
  </si>
  <si>
    <t>Q9LSA3</t>
  </si>
  <si>
    <t>RL303_ARATH</t>
  </si>
  <si>
    <t>60S ribosomal protein L30-3</t>
  </si>
  <si>
    <t>response to fungus [GO:0009620]</t>
  </si>
  <si>
    <t>VAEKKAKKSH</t>
  </si>
  <si>
    <t>AT3G18780</t>
  </si>
  <si>
    <t>Q96292</t>
  </si>
  <si>
    <t>ACT2_ARATH</t>
  </si>
  <si>
    <t>Actin-2</t>
  </si>
  <si>
    <t>response to cytokinin [GO:0009735]; response to far red light [GO:0010218]; response to high light intensity [GO:0009644]; response to red light [GO:0010114]; root epidermal cell differentiation [GO:0010053]; root hair cell tip growth [GO:0048768]; root hair elongation [GO:0048767]</t>
  </si>
  <si>
    <t>AEADDIQPIV</t>
  </si>
  <si>
    <t>AT3G19010</t>
  </si>
  <si>
    <t>F4J9Y9</t>
  </si>
  <si>
    <t>F4J9Y9_ARATH</t>
  </si>
  <si>
    <t>2-oxoglutarate (2OG) and Fe(II)-dependent oxygenase superfamily protein</t>
  </si>
  <si>
    <t>MEDLDPTYIQ</t>
  </si>
  <si>
    <t>AT3G19460</t>
  </si>
  <si>
    <t>Q9LT71</t>
  </si>
  <si>
    <t>RTNLK_ARATH</t>
  </si>
  <si>
    <t>Reticulon-like protein B11 (AtRTNLB11)</t>
  </si>
  <si>
    <t>GDSVSSSSRV</t>
  </si>
  <si>
    <t>AT3G19900</t>
  </si>
  <si>
    <t>Q8LDI1</t>
  </si>
  <si>
    <t>Q8LDI1_ARATH</t>
  </si>
  <si>
    <t>AT3G19900 protein</t>
  </si>
  <si>
    <t>SIVDDEGNLD</t>
  </si>
  <si>
    <t>AT3G20050</t>
  </si>
  <si>
    <t>P28769</t>
  </si>
  <si>
    <t>TCPA_ARATH</t>
  </si>
  <si>
    <t>T-complex protein 1 subunit alpha (TCP-1-alpha) (CCT-alpha) (Chaperonin CCT1)</t>
  </si>
  <si>
    <t>SISAQNPDIS</t>
  </si>
  <si>
    <t>AT3G20810</t>
  </si>
  <si>
    <t>Q8RWR1</t>
  </si>
  <si>
    <t>JMJ30_ARATH</t>
  </si>
  <si>
    <t>Lysine-specific demethylase JMJ30 (AtJMJ30) (EC 1.14.11.-) (JmjC domain-containing protein 30) (Jumonji domain-containing protein 5) (AtJMJD5)</t>
  </si>
  <si>
    <t>circadian rhythm [GO:0007623]; flower development [GO:0009908]; histone H3-K36 demethylation [GO:0070544]; regulation of circadian rhythm [GO:0042752]</t>
  </si>
  <si>
    <t>SGATTASSGD</t>
  </si>
  <si>
    <t>AT3G21720</t>
  </si>
  <si>
    <t>P28297</t>
  </si>
  <si>
    <t>ACEA_ARATH</t>
  </si>
  <si>
    <t>Isocitrate lyase (ICL) (EC 4.1.3.1) (Isocitrase) (Isocitratsysase)</t>
  </si>
  <si>
    <t>glyoxylate cycle [GO:0006097]; tricarboxylic acid cycle [GO:0006099]</t>
  </si>
  <si>
    <t>MAASFSVPSM</t>
  </si>
  <si>
    <t>AT3G22480</t>
  </si>
  <si>
    <t>Q9LJ98</t>
  </si>
  <si>
    <t>PFD2_ARATH</t>
  </si>
  <si>
    <t>Probable prefoldin subunit 2</t>
  </si>
  <si>
    <t>ASKSGSGGLR</t>
  </si>
  <si>
    <t>AT3G23810</t>
  </si>
  <si>
    <t>Q9LK36</t>
  </si>
  <si>
    <t>SAHH2_ARATH</t>
  </si>
  <si>
    <t>Adenosylhomocysteinase 2 (AdoHcyase 2) (EC 3.3.1.1) (S-adenosyl-L-homocysteine hydrolase 1) (SAH hydrolase 2)</t>
  </si>
  <si>
    <t>one-carbon metabolic process [GO:0006730]; S-adenosylmethionine cycle [GO:0033353]</t>
  </si>
  <si>
    <t>ALLVEKTSSG</t>
  </si>
  <si>
    <t>AT3G23940</t>
  </si>
  <si>
    <t>Q9LIR4</t>
  </si>
  <si>
    <t>ILVD_ARATH</t>
  </si>
  <si>
    <t>Dihydroxy-acid dehydratase, chloroplastic (AtDHAD) (DAD) (EC 4.2.1.9)</t>
  </si>
  <si>
    <t>branched-chain amino acid biosynthetic process [GO:0009082]; embryo sac development [GO:0009553]; isoleucine biosynthetic process [GO:0009097]; pollen development [GO:0009555]; response to salt stress [GO:0009651]; root development [GO:0048364]; valine biosynthetic process [GO:0009099]</t>
  </si>
  <si>
    <t>SAQSVTADPS</t>
  </si>
  <si>
    <t>AT3G23990</t>
  </si>
  <si>
    <t>P29197</t>
  </si>
  <si>
    <t>CH60A_ARATH</t>
  </si>
  <si>
    <t>Chaperonin CPN60, mitochondrial (HSP60)</t>
  </si>
  <si>
    <t>'de novo' protein folding [GO:0006458]; Group II intron splicing [GO:0000373]; mitochondrion organization [GO:0007005]; protein import into mitochondrial intermembrane space [GO:0045041]; protein refolding [GO:0042026]; response to cadmium ion [GO:0046686]; response to heat [GO:0009408]</t>
  </si>
  <si>
    <t>AAKEIKFGVE</t>
  </si>
  <si>
    <t>AT3G24190</t>
  </si>
  <si>
    <t>Q9LRN0</t>
  </si>
  <si>
    <t>Q9LRN0_ARATH</t>
  </si>
  <si>
    <t>AT3g24190/MUJ8_17 (Protein kinase superfamily protein)</t>
  </si>
  <si>
    <t>VATDPKPTQT</t>
  </si>
  <si>
    <t>AT3G24513</t>
  </si>
  <si>
    <t>Q2V3S7</t>
  </si>
  <si>
    <t>DF258_ARATH</t>
  </si>
  <si>
    <t>Putative defensin-like protein 258</t>
  </si>
  <si>
    <t>defense response to fungus [GO:0050832]; killing of cells of other organism [GO:0031640]</t>
  </si>
  <si>
    <t>AGKKLEVATR</t>
  </si>
  <si>
    <t>AT3G24590</t>
  </si>
  <si>
    <t>Q8H0W1</t>
  </si>
  <si>
    <t>PLSP1_ARATH</t>
  </si>
  <si>
    <t>Chloroplast processing peptidase (EC 3.4.21.89) (Signal peptidase I-3)</t>
  </si>
  <si>
    <t>protein maturation [GO:0051604]; signal peptide processing [GO:0006465]; thylakoid membrane organization [GO:0010027]</t>
  </si>
  <si>
    <t>GIKDSSETTK</t>
  </si>
  <si>
    <t>AT3G24770</t>
  </si>
  <si>
    <t>Q84W98</t>
  </si>
  <si>
    <t>CLE41_ARATH</t>
  </si>
  <si>
    <t>CLAVATA3/ESR (CLE)-related protein 41 (Tracheary element differentiation inhibitory factor-like protein) (TDIF-like protein) [Cleaved into: CLE41p]</t>
  </si>
  <si>
    <t>axillary shoot meristem initiation [GO:0090506]; cell-cell signaling involved in cell fate commitment [GO:0045168]; cell division [GO:0051301]; phloem or xylem histogenesis [GO:0010087]; procambium histogenesis [GO:0010067]; secondary shoot formation [GO:0010223]; xylem development [GO:0010089]</t>
  </si>
  <si>
    <t>PASSTMDLRP</t>
  </si>
  <si>
    <t>AT3G24830</t>
  </si>
  <si>
    <t>Q9LRX8</t>
  </si>
  <si>
    <t>R13A2_ARATH</t>
  </si>
  <si>
    <t>60S ribosomal protein L13a-2</t>
  </si>
  <si>
    <t>negative regulation of translation [GO:0017148]; translation [GO:0006412]</t>
  </si>
  <si>
    <t>VSGSGICSKR</t>
  </si>
  <si>
    <t>AT3G25520</t>
  </si>
  <si>
    <t>Q8LBI1</t>
  </si>
  <si>
    <t>RL51_ARATH</t>
  </si>
  <si>
    <t>60S ribosomal protein L5-1</t>
  </si>
  <si>
    <t>adaxial/abaxial pattern specification [GO:0009955]; cell division [GO:0051301]; leaf morphogenesis [GO:0009965]; nucleocytoplasmic transport [GO:0006913]; ribosomal large subunit assembly [GO:0000027]; root morphogenesis [GO:0010015]; translation [GO:0006412]</t>
  </si>
  <si>
    <t>VFVKSTKSNA</t>
  </si>
  <si>
    <t>AT3G25920</t>
  </si>
  <si>
    <t>P25873</t>
  </si>
  <si>
    <t>RK15_ARATH</t>
  </si>
  <si>
    <t>50S ribosomal protein L15, chloroplastic (CL15)</t>
  </si>
  <si>
    <t>TAATSSAVVA</t>
  </si>
  <si>
    <t>AT3G26450</t>
  </si>
  <si>
    <t>Q9LIN0</t>
  </si>
  <si>
    <t>Q9LIN0_ARATH</t>
  </si>
  <si>
    <t>Major latex protein, putative (Major latex protein-like) (Polyketide cyclase/dehydrase and lipid transport superfamily protein) (Putative major latex protein)</t>
  </si>
  <si>
    <t>ATSGTYVTQV</t>
  </si>
  <si>
    <t>AT3G27380</t>
  </si>
  <si>
    <t>Q8LBZ7</t>
  </si>
  <si>
    <t>SDHB1_ARATH</t>
  </si>
  <si>
    <t>Succinate dehydrogenase [ubiquinone] iron-sulfur subunit 1, mitochondrial (EC 1.3.5.1) (Iron-sulfur subunit of complex II) (Ip)</t>
  </si>
  <si>
    <t>aerobic respiration [GO:0009060]; mitochondrial electron transport, succinate to ubiquinone [GO:0006121]; respiratory electron transport chain [GO:0022904]; tricarboxylic acid cycle [GO:0006099]</t>
  </si>
  <si>
    <t>W</t>
  </si>
  <si>
    <t>TSTGAEAETK</t>
  </si>
  <si>
    <t>AT3G27570</t>
  </si>
  <si>
    <t>F4IWK4</t>
  </si>
  <si>
    <t>F4IWK4_ARATH</t>
  </si>
  <si>
    <t>Sucrase/ferredoxin-like family protein</t>
  </si>
  <si>
    <t>AEEVAENVNA</t>
  </si>
  <si>
    <t>AT3G27830</t>
  </si>
  <si>
    <t>P36210</t>
  </si>
  <si>
    <t>RK121_ARATH</t>
  </si>
  <si>
    <t>50S ribosomal protein L12-1, chloroplastic (CL12-A)</t>
  </si>
  <si>
    <t>AVEAPEKIEK</t>
  </si>
  <si>
    <t>AT3G27925</t>
  </si>
  <si>
    <t>O22609</t>
  </si>
  <si>
    <t>DEGP1_ARATH</t>
  </si>
  <si>
    <t>Protease Do-like 1, chloroplastic (EC 3.4.21.-) (Protein DEGRADATION OF PERIPLASMIC PROTEINS 1) (DEGP PROTEASE 1)</t>
  </si>
  <si>
    <t>photosystem II repair [GO:0010206]; protein catabolic process [GO:0030163]</t>
  </si>
  <si>
    <t>FVVSTPKKLQ</t>
  </si>
  <si>
    <t>AT3G28460</t>
  </si>
  <si>
    <t>Q9LSI8</t>
  </si>
  <si>
    <t>Q9LSI8_ARATH</t>
  </si>
  <si>
    <t>Methyltransferase</t>
  </si>
  <si>
    <t>SQSKKARRKE</t>
  </si>
  <si>
    <t>AT3G29185</t>
  </si>
  <si>
    <t>F4J1U2</t>
  </si>
  <si>
    <t>F4J1U2_ARATH</t>
  </si>
  <si>
    <t>Glutamate NMDA receptor subunit epsilon-1, putative (DUF3598)</t>
  </si>
  <si>
    <t>cell division [GO:0051301]; chloroplast fission [GO:0010020]; regulation of division septum assembly [GO:0032955]</t>
  </si>
  <si>
    <t>TVQEDDKRTS</t>
  </si>
  <si>
    <t>AT3G42050</t>
  </si>
  <si>
    <t>Q9LX65</t>
  </si>
  <si>
    <t>VATH_ARATH</t>
  </si>
  <si>
    <t>V-type proton ATPase subunit H (V-ATPase subunit H) (Vacuolar H(+)-ATPase subunit H) (Vacuolar proton pump subunit H)</t>
  </si>
  <si>
    <t>MDQAELSIEQ</t>
  </si>
  <si>
    <t>AT3G42160</t>
  </si>
  <si>
    <t>Q9M2N6</t>
  </si>
  <si>
    <t>Q9M2N6_ARATH</t>
  </si>
  <si>
    <t>Pectin lyase-like superfamily protein</t>
  </si>
  <si>
    <t>cell wall modification [GO:0042545]</t>
  </si>
  <si>
    <t>EVLQEVTQRT</t>
  </si>
  <si>
    <t>AT3G43300</t>
  </si>
  <si>
    <t>F4IXW2</t>
  </si>
  <si>
    <t>BIG5_ARATH</t>
  </si>
  <si>
    <t>Brefeldin A-inhibited guanine nucleotide-exchange protein 5 (BIG5) (ARF guanine-nucleotide exchange factor BIG5) (Protein BFA-VISUALIZED ENDOCYTIC TRAFFICKING DEFECTIVE 1) (Protein BEN1) (Protein HOPM INTERACTOR 7)</t>
  </si>
  <si>
    <t>defense response to bacterium [GO:0042742]; endocytosis [GO:0006897]; immune response [GO:0006955]; innate immune response [GO:0045087]; protein transport [GO:0015031]; regulation of ARF protein signal transduction [GO:0032012]; vesicle-mediated transport [GO:0016192]; viral process [GO:0016032]</t>
  </si>
  <si>
    <t>AAGGFLTRAF</t>
  </si>
  <si>
    <t>AT3G44190</t>
  </si>
  <si>
    <t>Q9LXP4</t>
  </si>
  <si>
    <t>Q9LXP4_ARATH</t>
  </si>
  <si>
    <t>At3g44190 (FAD/NAD(P)-binding oxidoreductase family protein)</t>
  </si>
  <si>
    <t>MEKTESVSGK</t>
  </si>
  <si>
    <t>AT3G44310</t>
  </si>
  <si>
    <t>P32961</t>
  </si>
  <si>
    <t>NRL1_ARATH</t>
  </si>
  <si>
    <t>Nitrilase 1 (EC 3.5.5.1)</t>
  </si>
  <si>
    <t>cyanide catabolic process [GO:0019500]; cyanide metabolic process [GO:0019499]; indoleacetic acid biosynthetic process [GO:0009684]</t>
  </si>
  <si>
    <t>SSTKDMSTVQ</t>
  </si>
  <si>
    <t>AT3G44880</t>
  </si>
  <si>
    <t>Q9FYC2</t>
  </si>
  <si>
    <t>PAO_ARATH</t>
  </si>
  <si>
    <t>Pheophorbide a oxygenase, chloroplastic (AtPaO) (Pheide a oxygenase) (EC 1.14.15.17) (Accelerated cell death 1) (Lethal leaf-spot 1 homolog) (Lls1)</t>
  </si>
  <si>
    <t>cell death [GO:0008219]; chlorophyll catabolic process [GO:0015996]; defense response to bacterium, incompatible interaction [GO:0009816]; flower development [GO:0009908]; fruit development [GO:0010154]</t>
  </si>
  <si>
    <t>VAAPPSVPTS</t>
  </si>
  <si>
    <t>AT3G44890</t>
  </si>
  <si>
    <t>P25864</t>
  </si>
  <si>
    <t>RK9_ARATH</t>
  </si>
  <si>
    <t>50S ribosomal protein L9, chloroplastic (CL9)</t>
  </si>
  <si>
    <t>QKKAKKLRKV</t>
  </si>
  <si>
    <t>AT3G45030</t>
  </si>
  <si>
    <t>P49200</t>
  </si>
  <si>
    <t>RS201_ARATH</t>
  </si>
  <si>
    <t>40S ribosomal protein S20-1</t>
  </si>
  <si>
    <t>ATAYQPMKPG</t>
  </si>
  <si>
    <t>AT3G45780</t>
  </si>
  <si>
    <t>O48963</t>
  </si>
  <si>
    <t>PHOT1_ARATH</t>
  </si>
  <si>
    <t>Phototropin-1 (EC 2.7.11.1) (Non-phototropic hypocotyl protein 1) (Root phototropism protein 1)</t>
  </si>
  <si>
    <t>chloroplast accumulation movement [GO:0009904]; chloroplast avoidance movement [GO:0009903]; circadian rhythm [GO:0007623]; negative regulation of anion channel activity by blue light [GO:0010362]; phototropism [GO:0009638]; protein autophosphorylation [GO:0046777]; protein-chromophore linkage [GO:0018298]; protein phosphorylation [GO:0006468]; regulation of proton transport [GO:0010155]; regulation of stomatal movement [GO:0010119]; response to blue light [GO:0009637]</t>
  </si>
  <si>
    <t>MEPTEKPSTK</t>
  </si>
  <si>
    <t>AT3G46010</t>
  </si>
  <si>
    <t>Q39250</t>
  </si>
  <si>
    <t>ADF1_ARATH</t>
  </si>
  <si>
    <t>Actin-depolymerizing factor 1 (ADF-1) (AtADF1)</t>
  </si>
  <si>
    <t>actin filament depolymerization [GO:0030042]</t>
  </si>
  <si>
    <t>ANAASGMAVH</t>
  </si>
  <si>
    <t>AT3G46440</t>
  </si>
  <si>
    <t>Q9SN95</t>
  </si>
  <si>
    <t>UXS5_ARATH</t>
  </si>
  <si>
    <t>UDP-glucuronic acid decarboxylase 5 (EC 4.1.1.35) (UDP-XYL synthase 5) (UDP-glucuronate decarboxylase 5) (UGD) (UXS-5)</t>
  </si>
  <si>
    <t>D-xylose metabolic process [GO:0042732]; UDP-D-xylose biosynthetic process [GO:0033320]</t>
  </si>
  <si>
    <t>ASSDKQTSPK</t>
  </si>
  <si>
    <t>AT3G46640</t>
  </si>
  <si>
    <t>Q9SNB4</t>
  </si>
  <si>
    <t>PCL1_ARATH</t>
  </si>
  <si>
    <t>Transcription factor LUX (Protein LUX ARRHYTHMO) (Protein PHYTOCLOCK 1)</t>
  </si>
  <si>
    <t>circadian rhythm [GO:0007623]; positive regulation of circadian rhythm [GO:0042753]</t>
  </si>
  <si>
    <t>GEEVQMSDYD</t>
  </si>
  <si>
    <t>AT3G46970</t>
  </si>
  <si>
    <t>Q9SD76</t>
  </si>
  <si>
    <t>PHS2_ARATH</t>
  </si>
  <si>
    <t>Alpha-glucan phosphorylase 2, cytosolic (AtPHS2) (EC 2.4.1.1) (Alpha-glucan phosphorylase, H isozyme) (Starch phosphorylase H)</t>
  </si>
  <si>
    <t>glycogen catabolic process [GO:0005980]; response to cadmium ion [GO:0046686]; response to water deprivation [GO:0009414]</t>
  </si>
  <si>
    <t>ANANGKAATS</t>
  </si>
  <si>
    <t>AT3G47910</t>
  </si>
  <si>
    <t>F4JCR2</t>
  </si>
  <si>
    <t>F4JCR2_ARATH</t>
  </si>
  <si>
    <t>Ubiquitin carboxyl-terminal hydrolase-related protein</t>
  </si>
  <si>
    <t>protein deubiquitination [GO:0016579]</t>
  </si>
  <si>
    <t>GQKKKTSASR</t>
  </si>
  <si>
    <t>AT3G48030</t>
  </si>
  <si>
    <t>Q7X843</t>
  </si>
  <si>
    <t>ATL48_ARATH</t>
  </si>
  <si>
    <t>RING-H2 finger protein ATL48 (EC 2.3.2.27) (RING-type E3 ubiquitin transferase ATL48) (YGHL1-C3HC4 RING fusion protein)</t>
  </si>
  <si>
    <t>protein ubiquitination [GO:0016567]</t>
  </si>
  <si>
    <t>SSVEPDMEDL</t>
  </si>
  <si>
    <t>AT3G48680</t>
  </si>
  <si>
    <t>Q9SMN1</t>
  </si>
  <si>
    <t>GCAL2_ARATH</t>
  </si>
  <si>
    <t>Gamma carbonic anhydrase-like 2, mitochondrial (AtCAL2) (GAMMA CAL2)</t>
  </si>
  <si>
    <t>photorespiration [GO:0009853]; response to abscisic acid [GO:0009737]; response to salt stress [GO:0009651]; vegetative to reproductive phase transition of meristem [GO:0010228]</t>
  </si>
  <si>
    <t>AAEAVAVATT</t>
  </si>
  <si>
    <t>AEAVAVATTE</t>
  </si>
  <si>
    <t>AT3G48990</t>
  </si>
  <si>
    <t>Q9SMT7</t>
  </si>
  <si>
    <t>4CLLA_ARATH</t>
  </si>
  <si>
    <t>Oxalate--CoA ligase (EC 6.2.1.8) (4-coumarate--CoA ligase isoform 8) (At4CL8) (4-coumarate--CoA ligase-like 10) (Acyl-activating enzyme 3) (Adenosine monophosphate binding protein 3) (AtMPBP3) (Oxalyl-CoA synthetase)</t>
  </si>
  <si>
    <t>defense response to fungus [GO:0050832]; oxalate catabolic process [GO:0033611]; positive regulation of seed germination [GO:0010030]; response to cadmium ion [GO:0046686]; seed coat development [GO:0010214]</t>
  </si>
  <si>
    <t>MDSDTLSGLL</t>
  </si>
  <si>
    <t>AT3G49140</t>
  </si>
  <si>
    <t>Q0WMN5</t>
  </si>
  <si>
    <t>Y3913_ARATH</t>
  </si>
  <si>
    <t>Uncharacterized protein At3g49140</t>
  </si>
  <si>
    <t>EYVDSASDPE</t>
  </si>
  <si>
    <t>TAEYVDSASD</t>
  </si>
  <si>
    <t>AT3G49560</t>
  </si>
  <si>
    <t>Q9SCK3</t>
  </si>
  <si>
    <t>HP301_ARATH</t>
  </si>
  <si>
    <t>Chloroplastic import inner membrane translocase subunit HP30-1 (Hypothetical inner plastid envelope protein of 30 kDa 1) (AtHP30-1) (Hypothetical protein 30)</t>
  </si>
  <si>
    <t>mitochondrion organization [GO:0007005]; protein insertion into mitochondrial inner membrane [GO:0045039]; protein targeting to chloroplast [GO:0045036]; tRNA import into mitochondrion [GO:0016031]</t>
  </si>
  <si>
    <t>VVGGGGEGDQ</t>
  </si>
  <si>
    <t>AT3G50470</t>
  </si>
  <si>
    <t>Q9SCS7</t>
  </si>
  <si>
    <t>HR3_ARATH</t>
  </si>
  <si>
    <t>RPW8-like protein 3 (AtHR3)</t>
  </si>
  <si>
    <t>defense response to fungus [GO:0050832]; plant-type hypersensitive response [GO:0009626]; response to fungus [GO:0009620]</t>
  </si>
  <si>
    <t>AVSLVEAYAE</t>
  </si>
  <si>
    <t>AT3G50940</t>
  </si>
  <si>
    <t>Q147F9</t>
  </si>
  <si>
    <t>AATPC_ARATH</t>
  </si>
  <si>
    <t>AAA-ATPase At3g50940 (EC 3.6.1.3)</t>
  </si>
  <si>
    <t>response to salt stress [GO:0009651]</t>
  </si>
  <si>
    <t>MSSSSESHLA</t>
  </si>
  <si>
    <t>AT3G51250</t>
  </si>
  <si>
    <t>Q9SD22</t>
  </si>
  <si>
    <t>SDEH3_ARATH</t>
  </si>
  <si>
    <t>Senescence/dehydration-associated protein At3g51250</t>
  </si>
  <si>
    <t>MNPSHGGDDK</t>
  </si>
  <si>
    <t>AT3G51510</t>
  </si>
  <si>
    <t>Q9SCZ8</t>
  </si>
  <si>
    <t>Q9SCZ8_ARATH</t>
  </si>
  <si>
    <t>AT3g51510/F26O13_150 (Transmembrane protein)</t>
  </si>
  <si>
    <t>ATEGSKKSKE</t>
  </si>
  <si>
    <t>AT3G51840</t>
  </si>
  <si>
    <t>Q96329</t>
  </si>
  <si>
    <t>ACOX4_ARATH</t>
  </si>
  <si>
    <t>Acyl-coenzyme A oxidase 4, peroxisomal (AOX 4) (EC 1.3.3.6) (G6p) (Short-chain acyl-CoA oxidase) (AtCX4) (AtG6) (SAOX)</t>
  </si>
  <si>
    <t>embryo development ending in seed dormancy [GO:0009793]; fatty acid beta-oxidation [GO:0006635]; short-chain fatty acid metabolic process [GO:0046459]</t>
  </si>
  <si>
    <t>AVLSSADRAS</t>
  </si>
  <si>
    <t>AT3G51890</t>
  </si>
  <si>
    <t>F4J5M9</t>
  </si>
  <si>
    <t>CLC3_ARATH</t>
  </si>
  <si>
    <t>Clathrin light chain 3</t>
  </si>
  <si>
    <t>clathrin coat assembly [GO:0048268]; clathrin-dependent endocytosis [GO:0072583]; intracellular protein transport [GO:0006886]</t>
  </si>
  <si>
    <t>SSTLSNEESG</t>
  </si>
  <si>
    <t>AT3G52140</t>
  </si>
  <si>
    <t>F4J5S1</t>
  </si>
  <si>
    <t>CLU_ARATH</t>
  </si>
  <si>
    <t>Clustered mitochondria protein (Friendly mitochondria protein)</t>
  </si>
  <si>
    <t>intracellular distribution of mitochondria [GO:0048312]</t>
  </si>
  <si>
    <t>AGKSNKSKAK</t>
  </si>
  <si>
    <t>AT3G52150</t>
  </si>
  <si>
    <t>Q8VYM4</t>
  </si>
  <si>
    <t>PSRP2_ARATH</t>
  </si>
  <si>
    <t>30S ribosomal protein 2, chloroplastic (Chloroplastic small ribosomal subunit protein cS22) (Plastid-specific 30S ribosomal protein 2, chloroplastic) (PSRP-2)</t>
  </si>
  <si>
    <t>chloroplast rRNA processing [GO:1901259]; negative regulation of response to salt stress [GO:1901001]; negative regulation of response to water deprivation [GO:0080148]; regulation of seed germination [GO:0010029]; regulation of seedling development [GO:1900140]; response to cold [GO:0009409]; response to salt stress [GO:0009651]; response to water deprivation [GO:0009414]</t>
  </si>
  <si>
    <t>VTETEEKPAA</t>
  </si>
  <si>
    <t>AVTETEEKPA</t>
  </si>
  <si>
    <t>AT3G52230</t>
  </si>
  <si>
    <t>Q9SUY2</t>
  </si>
  <si>
    <t>Q9SUY2_ARATH</t>
  </si>
  <si>
    <t>AT3g52230/F4F15_340</t>
  </si>
  <si>
    <t>AEEAQVDRSN</t>
  </si>
  <si>
    <t>AT3G52300</t>
  </si>
  <si>
    <t>Q9FT52</t>
  </si>
  <si>
    <t>ATP5H_ARATH</t>
  </si>
  <si>
    <t>ATP synthase subunit d, mitochondrial (ATPase subunit d)</t>
  </si>
  <si>
    <t>ATP synthesis coupled proton transport [GO:0015986]</t>
  </si>
  <si>
    <t>SGAGKKIADV</t>
  </si>
  <si>
    <t>AT3G52380</t>
  </si>
  <si>
    <t>Q39061</t>
  </si>
  <si>
    <t>CP33_ARATH</t>
  </si>
  <si>
    <t>RNA-binding protein CP33, chloroplastic (Protein PIGMENT DEFECTIVE 322)</t>
  </si>
  <si>
    <t>chloroplast RNA processing [GO:0031425]; chloroplast rRNA processing [GO:1901259]; mRNA processing [GO:0006397]</t>
  </si>
  <si>
    <t>AAETEASSAD</t>
  </si>
  <si>
    <t>AT3G52880</t>
  </si>
  <si>
    <t>Q9LFA3</t>
  </si>
  <si>
    <t>MDAR1_ARATH</t>
  </si>
  <si>
    <t>Monodehydroascorbate reductase 1, peroxisomal (AtMDAR1) (EC 1.6.5.4)</t>
  </si>
  <si>
    <t>AEKSFKYIIL</t>
  </si>
  <si>
    <t>AT3G52930</t>
  </si>
  <si>
    <t>Q9LF98</t>
  </si>
  <si>
    <t>ALFC8_ARATH</t>
  </si>
  <si>
    <t>Fructose-bisphosphate aldolase 8, cytosolic (AtFBA8) (EC 4.1.2.13) (Cytosolic aldolase 1) (cAld1)</t>
  </si>
  <si>
    <t>fructose 1,6-bisphosphate metabolic process [GO:0030388]; gluconeogenesis [GO:0006094]; glycolytic process [GO:0006096]; response to cadmium ion [GO:0046686]; response to karrikin [GO:0080167]</t>
  </si>
  <si>
    <t>SAFTSKFADE</t>
  </si>
  <si>
    <t>AT3G52950</t>
  </si>
  <si>
    <t>Q9LF97</t>
  </si>
  <si>
    <t>Y3295_ARATH</t>
  </si>
  <si>
    <t>CBS domain-containing protein CBSCBSPB3</t>
  </si>
  <si>
    <t>STQATGPSST</t>
  </si>
  <si>
    <t>AT3G53420</t>
  </si>
  <si>
    <t>P43286</t>
  </si>
  <si>
    <t>PIP21_ARATH</t>
  </si>
  <si>
    <t>Aquaporin PIP2-1 (Plasma membrane intrinsic protein 2-1) (AtPIP2;1) (Plasma membrane intrinsic protein 2a) (PIP2a)</t>
  </si>
  <si>
    <t>hydrogen peroxide transmembrane transport [GO:0080170]; response to abscisic acid [GO:0009737]; response to water deprivation [GO:0009414]; water transport [GO:0006833]</t>
  </si>
  <si>
    <t>AKDVEAVPGE</t>
  </si>
  <si>
    <t>AT3G53870</t>
  </si>
  <si>
    <t>Q9M339</t>
  </si>
  <si>
    <t>RS32_ARATH</t>
  </si>
  <si>
    <t>40S ribosomal protein S3-2</t>
  </si>
  <si>
    <t>TTQISKKRKF</t>
  </si>
  <si>
    <t>AT3G54010</t>
  </si>
  <si>
    <t>Q7DMA9</t>
  </si>
  <si>
    <t>PAS1_ARATH</t>
  </si>
  <si>
    <t>Peptidyl-prolyl cis-trans isomerase PASTICCINO1 (EC 5.2.1.8) (70 kDa peptidyl-prolyl isomerase) (FK506-binding protein 72) (AtFKBP72) (Immunophilin FKBP72) (Peptidyl-prolyl cis-trans isomerase FKBP72) (PPIase FKBP72) (Rotamase)</t>
  </si>
  <si>
    <t>auxin-activated signaling pathway [GO:0009734]; cell differentiation [GO:0030154]; chaperone-mediated protein folding [GO:0061077]; cytokinin-activated signaling pathway [GO:0009736]; embryo development ending in seed dormancy [GO:0009793]; embryonic pattern specification [GO:0009880]; establishment of cell polarity [GO:0030010]; lateral root development [GO:0048527]; protein peptidyl-prolyl isomerization [GO:0000413]; response to cytokinin [GO:0009735]; root development [GO:0048364]; unidimensional cell growth [GO:0009826]; very long-chain fatty acid biosynthetic process [GO:0042761]</t>
  </si>
  <si>
    <t>AVGDQTEQNY</t>
  </si>
  <si>
    <t>AT3G54050</t>
  </si>
  <si>
    <t>P25851</t>
  </si>
  <si>
    <t>F16P1_ARATH</t>
  </si>
  <si>
    <t>Fructose-1,6-bisphosphatase 1, chloroplastic (FBPase1) (EC 3.1.3.11) (D-fructose-1,6-bisphosphate 1-phosphohydrolase) (Protein HIGH CYCLIC ELECTRON FLOW 1)</t>
  </si>
  <si>
    <t>fructose 1,6-bisphosphate metabolic process [GO:0030388]; fructose 6-phosphate metabolic process [GO:0006002]; fructose metabolic process [GO:0006000]; gluconeogenesis [GO:0006094]; photosynthesis [GO:0015979]; photosynthetic electron transport in photosystem I [GO:0009773]; reductive pentose-phosphate cycle [GO:0019253]; response to cold [GO:0009409]; sucrose biosynthetic process [GO:0005986]; sucrose metabolic process [GO:0005985]</t>
  </si>
  <si>
    <t>AVAADAAETK</t>
  </si>
  <si>
    <t>VAADAAETKT</t>
  </si>
  <si>
    <t>AT3G54170</t>
  </si>
  <si>
    <t>Q9ZSZ8</t>
  </si>
  <si>
    <t>FIP37_ARATH</t>
  </si>
  <si>
    <t>FKBP12-interacting protein of 37 kDa (FIP-37) (Immunophilin-interacting protein AtFIP37) (Protein WTAP homolog)</t>
  </si>
  <si>
    <t>meristem maintenance [GO:0010073]; mRNA methylation [GO:0080009]; mRNA processing [GO:0006397]; regulation of alternative mRNA splicing, via spliceosome [GO:0000381]; RNA methylation [GO:0001510]; RNA splicing [GO:0008380]</t>
  </si>
  <si>
    <t>MEFSSQDDDF</t>
  </si>
  <si>
    <t>AT3G54540</t>
  </si>
  <si>
    <t>Q9M1H3</t>
  </si>
  <si>
    <t>AB4F_ARATH</t>
  </si>
  <si>
    <t>ABC transporter F family member 4 (ABC transporter ABCF.4) (AtABCF4) (GCN20-type ATP-binding cassette protein GCN4)</t>
  </si>
  <si>
    <t>VSAMLAGMDQ</t>
  </si>
  <si>
    <t>AT3G54660</t>
  </si>
  <si>
    <t>P42770</t>
  </si>
  <si>
    <t>GSHRP_ARATH</t>
  </si>
  <si>
    <t>Glutathione reductase, chloroplastic (GR) (GRase) (EC 1.8.1.7) (Protein EMBRYO DEFECTIVE 2360)</t>
  </si>
  <si>
    <t>cell redox homeostasis [GO:0045454]; glutathione metabolic process [GO:0006749]</t>
  </si>
  <si>
    <t>STDNGAESDR</t>
  </si>
  <si>
    <t>AT3G54840</t>
  </si>
  <si>
    <t>Q9CB01</t>
  </si>
  <si>
    <t>RABF1_ARATH</t>
  </si>
  <si>
    <t>Ras-related protein RABF1 (AtRABF1) (Ras-related protein Ara-6) (Ras-related protein Rab5C) (AtRab5C)</t>
  </si>
  <si>
    <t>early endosome to late endosome transport [GO:0045022]; endocytosis [GO:0006897]; intracellular protein transport [GO:0006886]; Rab protein signal transduction [GO:0032482]</t>
  </si>
  <si>
    <t>AVPADAKNLR</t>
  </si>
  <si>
    <t>AT3G54890</t>
  </si>
  <si>
    <t>Q01667</t>
  </si>
  <si>
    <t>CAB6_ARATH</t>
  </si>
  <si>
    <t>Chlorophyll a-b binding protein 6, chloroplastic (LHCI-730) (LHCII type III CAB-6) (Light-harvesting complex protein Lhca1)</t>
  </si>
  <si>
    <t>photosynthesis, light harvesting in photosystem I [GO:0009768]; protein-chromophore linkage [GO:0018298]; response to blue light [GO:0009637]; response to cold [GO:0009409]; response to far red light [GO:0010218]; response to high light intensity [GO:0009644]; response to light stimulus [GO:0009416]; response to low light intensity stimulus [GO:0009645]; response to red light [GO:0010114]</t>
  </si>
  <si>
    <t>AAHWMPGEPR</t>
  </si>
  <si>
    <t>AT3G55360</t>
  </si>
  <si>
    <t>Q9M2U2</t>
  </si>
  <si>
    <t>TECR_ARATH</t>
  </si>
  <si>
    <t>Very-long-chain enoyl-CoA reductase (EC 1.3.1.93) (Enoyl-CoA reductase) (AtECR) (Protein ECERIFERUM 10) (Synaptic glycoprotein SC2-like protein)</t>
  </si>
  <si>
    <t>endoplasmic reticulum,plasma membrane</t>
  </si>
  <si>
    <t>cuticle development [GO:0042335]; sphingolipid metabolic process [GO:0006665]; trichome branching [GO:0010091]; trichome papilla formation [GO:1905499]; very long-chain fatty acid biosynthetic process [GO:0042761]; wax biosynthetic process [GO:0010025]</t>
  </si>
  <si>
    <t>MKVTVVSRSG</t>
  </si>
  <si>
    <t>AT3G55800</t>
  </si>
  <si>
    <t>P46283</t>
  </si>
  <si>
    <t>S17P_ARATH</t>
  </si>
  <si>
    <t>Sedoheptulose-1,7-bisphosphatase, chloroplastic (EC 3.1.3.37) (SED(1,7)P2ase) (Sedoheptulose bisphosphatase) (SBPase)</t>
  </si>
  <si>
    <t>carbohydrate biosynthetic process [GO:0016051]; defense response to bacterium [GO:0042742]; fructose 1,6-bisphosphate metabolic process [GO:0030388]; fructose 6-phosphate metabolic process [GO:0006002]; fructose metabolic process [GO:0006000]; gluconeogenesis [GO:0006094]; reductive pentose-phosphate cycle [GO:0019253]; starch biosynthetic process [GO:0019252]; sucrose biosynthetic process [GO:0005986]</t>
  </si>
  <si>
    <t>EIGQSLEEFL</t>
  </si>
  <si>
    <t>AT3G56110</t>
  </si>
  <si>
    <t>Q9LYN0</t>
  </si>
  <si>
    <t>PR1B1_ARATH</t>
  </si>
  <si>
    <t>PRA1 family protein B1 (AtPRA1.B1) (Prenylated Rab acceptor 6)</t>
  </si>
  <si>
    <t>ATPPTLPVTN</t>
  </si>
  <si>
    <t>AT3G56130</t>
  </si>
  <si>
    <t>B9DFB7</t>
  </si>
  <si>
    <t>B9DFB7_ARATH</t>
  </si>
  <si>
    <t>AT3G56130 protein (Biotin/lipoyl attachment domain-containing protein)</t>
  </si>
  <si>
    <t>AKAAKSSTTT</t>
  </si>
  <si>
    <t>AAKSSTTTIS</t>
  </si>
  <si>
    <t>AKSSTTTISD</t>
  </si>
  <si>
    <t>AT3G57150</t>
  </si>
  <si>
    <t>Q9LD90</t>
  </si>
  <si>
    <t>CBF5_ARATH</t>
  </si>
  <si>
    <t>H/ACA ribonucleoprotein complex subunit 4 (EC 5.4.99.-) (CBF5 homolog) (Dyskerin) (Nopp-140-associated protein of 57 kDa homolog) (AtNAP57) (Nucleolar protein NAP57 homolog)</t>
  </si>
  <si>
    <t>box H/ACA snoRNA 3'-end processing [GO:0000495]; mRNA pseudouridine synthesis [GO:1990481]; rRNA pseudouridine synthesis [GO:0031118]; snRNA pseudouridine synthesis [GO:0031120]</t>
  </si>
  <si>
    <t>AEVDISHSKK</t>
  </si>
  <si>
    <t>AT3G57410</t>
  </si>
  <si>
    <t>O81645</t>
  </si>
  <si>
    <t>VILI3_ARATH</t>
  </si>
  <si>
    <t>Villin-3</t>
  </si>
  <si>
    <t>actin filament bundle assembly [GO:0051017]; actin filament capping [GO:0051693]; actin filament severing [GO:0051014]</t>
  </si>
  <si>
    <t>SGSTKVLDPA</t>
  </si>
  <si>
    <t>AT3G57560</t>
  </si>
  <si>
    <t>Q9SCL7</t>
  </si>
  <si>
    <t>NAGK_ARATH</t>
  </si>
  <si>
    <t>Acetylglutamate kinase, chloroplastic (EC 2.7.2.8) (N-acetyl-L-glutamate 5-phosphotransferase) (NAG kinase) (AtNAGK)</t>
  </si>
  <si>
    <t>arginine biosynthetic process [GO:0006526]; arginine biosynthetic process via ornithine [GO:0042450]</t>
  </si>
  <si>
    <t>TVSTPPSIAT</t>
  </si>
  <si>
    <t>AT3G58600</t>
  </si>
  <si>
    <t>Q84WV7</t>
  </si>
  <si>
    <t>Q84WV7_ARATH</t>
  </si>
  <si>
    <t>Adaptin ear-binding coat-associated protein 1 NECAP-1</t>
  </si>
  <si>
    <t>endocytosis [GO:0006897]</t>
  </si>
  <si>
    <t>MDQASSSSTM</t>
  </si>
  <si>
    <t>AT3G59550</t>
  </si>
  <si>
    <t>Q9FQ19</t>
  </si>
  <si>
    <t>SCC13_ARATH</t>
  </si>
  <si>
    <t>Sister chromatid cohesion 1 protein 3 (SCC1 homolog 3) (AtRAD21-2)</t>
  </si>
  <si>
    <t>cell division [GO:0051301]; double-strand break repair [GO:0006302]; megagametogenesis [GO:0009561]; mitotic cell cycle [GO:0000278]; pollen development [GO:0009555]; sister chromatid cohesion [GO:0007062]</t>
  </si>
  <si>
    <t>LRTSSHLLVG</t>
  </si>
  <si>
    <t>AT3G59820</t>
  </si>
  <si>
    <t>F4J9G6</t>
  </si>
  <si>
    <t>F4J9G6_ARATH</t>
  </si>
  <si>
    <t>LETM1-like protein</t>
  </si>
  <si>
    <t>ATTVAAKKPE</t>
  </si>
  <si>
    <t>TTVAAKKPEE</t>
  </si>
  <si>
    <t>AT3G60750</t>
  </si>
  <si>
    <t>Q8RWV0</t>
  </si>
  <si>
    <t>TKTC1_ARATH</t>
  </si>
  <si>
    <t>Transketolase-1, chloroplastic (TK) (EC 2.2.1.1)</t>
  </si>
  <si>
    <t>pentose-phosphate shunt [GO:0006098]; reductive pentose-phosphate cycle [GO:0019253]; response to cadmium ion [GO:0046686]</t>
  </si>
  <si>
    <t>AVETVEPTTD</t>
  </si>
  <si>
    <t>AAVETVEPTT</t>
  </si>
  <si>
    <t>AT3G61470</t>
  </si>
  <si>
    <t>Q9SYW8</t>
  </si>
  <si>
    <t>LHCA2_ARATH</t>
  </si>
  <si>
    <t>Photosystem I chlorophyll a/b-binding protein 2, chloroplastic (Lhca2) (LHCI type III LHCA2)</t>
  </si>
  <si>
    <t>AVSRPDASVR</t>
  </si>
  <si>
    <t>AT3G61870</t>
  </si>
  <si>
    <t>F4IX01</t>
  </si>
  <si>
    <t>F4IX01_ARATH</t>
  </si>
  <si>
    <t>AGGEFGILEG</t>
  </si>
  <si>
    <t>AT3G62010</t>
  </si>
  <si>
    <t>F4IX22</t>
  </si>
  <si>
    <t>F4IX22_ARATH</t>
  </si>
  <si>
    <t>Metal ion-binding protein</t>
  </si>
  <si>
    <t>SIPKEPEQVM</t>
  </si>
  <si>
    <t>AT3G62410</t>
  </si>
  <si>
    <t>Q9LZP9</t>
  </si>
  <si>
    <t>CP122_ARATH</t>
  </si>
  <si>
    <t>Calvin cycle protein CP12-2, chloroplastic (CP12 domain-containing protein 2) (Chloroplast protein 12-2)</t>
  </si>
  <si>
    <t>cellular response to anoxia [GO:0071454]; cellular response to cold [GO:0070417]; cellular response to heat [GO:0034605]; negative regulation of reductive pentose-phosphate cycle [GO:0080153]; peptide cross-linking via L-cystine [GO:0018316]; protein-containing complex assembly [GO:0065003]; reductive pentose-phosphate cycle [GO:0019253]; response to light stimulus [GO:0009416]; response to sucrose [GO:0009744]</t>
  </si>
  <si>
    <t>AAPEGGISDV</t>
  </si>
  <si>
    <t>AT3G62600</t>
  </si>
  <si>
    <t>Q9LZK5</t>
  </si>
  <si>
    <t>DNJ19_ARATH</t>
  </si>
  <si>
    <t>DnaJ protein ERDJ3B (Chaperone protein dnaJ 19) (AtDjB19) (AtJ19) (Endoplasmic reticulum dnaJ domain-containing protein 3B) (AtERdj3B) (Protein SCJ1 homolog ERDJ3B)</t>
  </si>
  <si>
    <t>pattern recognition receptor signaling pathway [GO:0002221]; protein folding [GO:0006457]</t>
  </si>
  <si>
    <t>GKSYYDVLQV</t>
  </si>
  <si>
    <t>AT3G62640</t>
  </si>
  <si>
    <t>Q9LZK1</t>
  </si>
  <si>
    <t>Q9LZK1_ARATH</t>
  </si>
  <si>
    <t>At3g62640 (DUF3511 domain protein (DUF3511))</t>
  </si>
  <si>
    <t>TRTTATPWRL</t>
  </si>
  <si>
    <t>AT3G63130</t>
  </si>
  <si>
    <t>Q9LE82</t>
  </si>
  <si>
    <t>RAGP1_ARATH</t>
  </si>
  <si>
    <t>RAN GTPase-activating protein 1 (AtRanGAP1) (RanGAP1)</t>
  </si>
  <si>
    <t>cytokinesis by cell plate formation [GO:0000911]; protein import into nucleus [GO:0006606]</t>
  </si>
  <si>
    <t>MDHSAKTTQN</t>
  </si>
  <si>
    <t>AT3G63260</t>
  </si>
  <si>
    <t>F4J0Y1</t>
  </si>
  <si>
    <t>F4J0Y1_ARATH</t>
  </si>
  <si>
    <t>ASGGGEADKS</t>
  </si>
  <si>
    <t>AT3G63520</t>
  </si>
  <si>
    <t>O65572</t>
  </si>
  <si>
    <t>CCD1_ARATH</t>
  </si>
  <si>
    <t>Carotenoid 9,10(9',10')-cleavage dioxygenase 1 (EC 1.14.99.n4) (AtCCD1) (Neoxanthin cleavage enzyme NC1) (AtNCED1)</t>
  </si>
  <si>
    <t>carotene catabolic process [GO:0016121]; carotenoid catabolic process [GO:0016118]; xanthophyll catabolic process [GO:0016124]</t>
  </si>
  <si>
    <t>AEKLSDGSSI</t>
  </si>
  <si>
    <t>AT4G01100</t>
  </si>
  <si>
    <t>O04619</t>
  </si>
  <si>
    <t>ADNT1_ARATH</t>
  </si>
  <si>
    <t>Mitochondrial adenine nucleotide transporter ADNT1 (Adenine nucleotide transporter 1)</t>
  </si>
  <si>
    <t>ASEDVKRTES</t>
  </si>
  <si>
    <t>AT4G01150</t>
  </si>
  <si>
    <t>O04616</t>
  </si>
  <si>
    <t>CUT1A_ARATH</t>
  </si>
  <si>
    <t>Protein CURVATURE THYLAKOID 1A, chloroplastic</t>
  </si>
  <si>
    <t>ASSEETSSID</t>
  </si>
  <si>
    <t>AT4G01310</t>
  </si>
  <si>
    <t>O04603</t>
  </si>
  <si>
    <t>RK5_ARATH</t>
  </si>
  <si>
    <t>50S ribosomal protein L5, chloroplastic</t>
  </si>
  <si>
    <t>SGTVLVEKSE</t>
  </si>
  <si>
    <t>AT4G01480</t>
  </si>
  <si>
    <t>O82597</t>
  </si>
  <si>
    <t>IPYR5_ARATH</t>
  </si>
  <si>
    <t>Soluble inorganic pyrophosphatase 5 (EC 3.6.1.1) (Pyrophosphate phospho-hydrolase 5) (PPase 5)</t>
  </si>
  <si>
    <t>phosphate-containing compound metabolic process [GO:0006796]</t>
  </si>
  <si>
    <t>MNGEEVKTSQ</t>
  </si>
  <si>
    <t>AT4G01870</t>
  </si>
  <si>
    <t>Q9SYI5</t>
  </si>
  <si>
    <t>Q9SYI5_ARATH</t>
  </si>
  <si>
    <t>TolB protein-like protein</t>
  </si>
  <si>
    <t>proteolysis [GO:0006508]</t>
  </si>
  <si>
    <t>METPKGTIIF</t>
  </si>
  <si>
    <t>AT4G02030</t>
  </si>
  <si>
    <t>Q0WQ75</t>
  </si>
  <si>
    <t>VPS51_ARATH</t>
  </si>
  <si>
    <t>Vacuolar protein sorting-associated protein 51 homolog (Protein UNHINGED)</t>
  </si>
  <si>
    <t>autophagy [GO:0006914]; endocytic recycling [GO:0032456]; leaf vascular tissue pattern formation [GO:0010305]; lipid transport [GO:0006869]; lysosomal transport [GO:0007041]; protein transport [GO:0015031]; retrograde transport, endosome to Golgi [GO:0042147]; vacuolar transport [GO:0007034]; vesicle-mediated transport [GO:0016192]</t>
  </si>
  <si>
    <t>ATEAAPMDEK</t>
  </si>
  <si>
    <t>AT4G02530</t>
  </si>
  <si>
    <t>O22773</t>
  </si>
  <si>
    <t>TL16_ARATH</t>
  </si>
  <si>
    <t>Thylakoid lumenal 16.5 kDa protein, chloroplastic</t>
  </si>
  <si>
    <t>AILEADDDEE</t>
  </si>
  <si>
    <t>AT4G02725</t>
  </si>
  <si>
    <t>A8MR38</t>
  </si>
  <si>
    <t>A8MR38_ARATH</t>
  </si>
  <si>
    <t>Spindle pole body-associated protein</t>
  </si>
  <si>
    <t>MASLSMSAVS</t>
  </si>
  <si>
    <t>AT4G03110</t>
  </si>
  <si>
    <t>Q8LFS6</t>
  </si>
  <si>
    <t>BRN1L_ARATH</t>
  </si>
  <si>
    <t>RNA-binding protein BRN1 (Protein BRUNO-LIKE 1) (AtBRN1) (Protein RNA-BINDING PROTEIN-DEFENSE RELATED 1) (AtRBP-DR1)</t>
  </si>
  <si>
    <t>flower development [GO:0009908]; mRNA catabolic process [GO:0006402]; plant-type hypersensitive response [GO:0009626]; positive regulation of salicylic acid mediated signaling pathway [GO:0080151]; regulation of photoperiodism, flowering [GO:2000028]</t>
  </si>
  <si>
    <t>AEAKEENREK</t>
  </si>
  <si>
    <t>AT4G04020</t>
  </si>
  <si>
    <t>O81439</t>
  </si>
  <si>
    <t>PAP1_ARATH</t>
  </si>
  <si>
    <t>Probable plastid-lipid-associated protein 1, chloroplastic (AtPap1) (Fibrillin-1a) (Plastoglobulin 35) (AtPGL35)</t>
  </si>
  <si>
    <t>photoinhibition [GO:0010205]; response to abscisic acid [GO:0009737]; response to cold [GO:0009409]</t>
  </si>
  <si>
    <t>ATDIDDEWGQ</t>
  </si>
  <si>
    <t>AT4G04470</t>
  </si>
  <si>
    <t>Q9ZS51</t>
  </si>
  <si>
    <t>PMP22_ARATH</t>
  </si>
  <si>
    <t>Peroxisomal membrane protein PMP22 (22 kDa peroxisomal membrane protein)</t>
  </si>
  <si>
    <t>GSSPPKKTTL</t>
  </si>
  <si>
    <t>AT4G04770</t>
  </si>
  <si>
    <t>Q9ZS97</t>
  </si>
  <si>
    <t>AB8I_ARATH</t>
  </si>
  <si>
    <t>UPF0051 protein ABCI8, chloroplastic (ABC transporter I family member 8) (ABC transporter ABCI.8) (AtABCI8) (Non-intrinsic ABC protein 1) (Protein ABC1) (Plastid sufB-like protein) (Protein LONG AFTER FAR-RED 6)</t>
  </si>
  <si>
    <t>cellular iron ion homeostasis [GO:0006879]; iron-sulfur cluster assembly [GO:0016226]; regulation of response to red or far red light [GO:2000030]</t>
  </si>
  <si>
    <t>ADVGIDSRPI</t>
  </si>
  <si>
    <t>AT4G04830</t>
  </si>
  <si>
    <t>Q9ZS91</t>
  </si>
  <si>
    <t>MSRB5_ARATH</t>
  </si>
  <si>
    <t>Peptide methionine sulfoxide reductase B5 (AtMSRB5) (EC 1.8.4.12) (Peptide-methionine (R)-S-oxide reductase)</t>
  </si>
  <si>
    <t>protein repair [GO:0030091]; response to oxidative stress [GO:0006979]</t>
  </si>
  <si>
    <t>AASPLVVQKT</t>
  </si>
  <si>
    <t>AT4G04950</t>
  </si>
  <si>
    <t>Q9ZPH2</t>
  </si>
  <si>
    <t>GRS17_ARATH</t>
  </si>
  <si>
    <t>Monothiol glutaredoxin-S17 (AtGrxS17)</t>
  </si>
  <si>
    <t>auxin polar transport [GO:0009926]; cell redox homeostasis [GO:0045454]; cellular iron ion homeostasis [GO:0006879]; cellular response to DNA damage stimulus [GO:0006974]; reactive oxygen species metabolic process [GO:0072593]; regulation of cell cycle [GO:0051726]; response to heat [GO:0009408]</t>
  </si>
  <si>
    <t>SGTVKDIVSK</t>
  </si>
  <si>
    <t>AT4G05160</t>
  </si>
  <si>
    <t>Q9M0X9</t>
  </si>
  <si>
    <t>4CLL7_ARATH</t>
  </si>
  <si>
    <t>4-coumarate--CoA ligase-like 7 (EC 6.2.1.-) (4-coumarate--CoA ligase isoform 6) (At4CL6)</t>
  </si>
  <si>
    <t>jasmonic acid biosynthetic process [GO:0009695]; oxylipin biosynthetic process [GO:0031408]</t>
  </si>
  <si>
    <t>MEKSGYGRDG</t>
  </si>
  <si>
    <t>AT4G05180</t>
  </si>
  <si>
    <t>Q41932</t>
  </si>
  <si>
    <t>PSBQ2_ARATH</t>
  </si>
  <si>
    <t>Oxygen-evolving enhancer protein 3-2, chloroplastic (OEE3) (16 kDa subunit of oxygen evolving system of photosystem II) (OEC 16 kDa subunit)</t>
  </si>
  <si>
    <t>photosynthetic electron transport chain [GO:0009767]</t>
  </si>
  <si>
    <t>EAIPIKVGGP</t>
  </si>
  <si>
    <t>AT4G05530</t>
  </si>
  <si>
    <t>Q9S9W2</t>
  </si>
  <si>
    <t>SDRA_ARATH</t>
  </si>
  <si>
    <t>Short-chain dehydrogenase/reductase SDRA (EC 1.1.-.-) (Protein INDOLE-3-BUTYRIC ACID RESPONSE 1) (Short-chain dehydrogenase/reductase A)</t>
  </si>
  <si>
    <t>fatty acid metabolic process [GO:0006631]; indolebutyric acid metabolic process [GO:0080024]; response to indolebutyric acid [GO:0080026]; root hair elongation [GO:0048767]</t>
  </si>
  <si>
    <t>MEKKLPRRLE</t>
  </si>
  <si>
    <t>AT4G07820</t>
  </si>
  <si>
    <t>Q9ZPG2</t>
  </si>
  <si>
    <t>Q9ZPG2_ARATH</t>
  </si>
  <si>
    <t>At4g07820 (CAP (Cysteine-rich secretory proteins, Antigen 5, and Pathogenesis-related 1 protein) superfamily protein) (F5K24.6 protein) (Putative pathogenesis-related protein)</t>
  </si>
  <si>
    <t>QAYAEKRRDC</t>
  </si>
  <si>
    <t>AT4G08390</t>
  </si>
  <si>
    <t>Q42592</t>
  </si>
  <si>
    <t>APXS_ARATH</t>
  </si>
  <si>
    <t>L-ascorbate peroxidase S, chloroplastic/mitochondrial (EC 1.11.1.11) (Stromal ascorbate peroxidase) (AtAPx05) (sAPX)</t>
  </si>
  <si>
    <t>cellular response to oxidative stress [GO:0034599]; hydrogen peroxide catabolic process [GO:0042744]; response to reactive oxygen species [GO:0000302]</t>
  </si>
  <si>
    <t>ATKSSSSDPD</t>
  </si>
  <si>
    <t>TTAATKSSSS</t>
  </si>
  <si>
    <t>STTAATKSSS</t>
  </si>
  <si>
    <t>NSTTAATKSS</t>
  </si>
  <si>
    <t>TKSSSSDPDQ</t>
  </si>
  <si>
    <t>AT4G09000</t>
  </si>
  <si>
    <t>P42643</t>
  </si>
  <si>
    <t>14331_ARATH</t>
  </si>
  <si>
    <t>14-3-3-like protein GF14 chi (General regulatory factor 1)</t>
  </si>
  <si>
    <t>regulation of metabolic process [GO:0019222]</t>
  </si>
  <si>
    <t>ATPGASSARD</t>
  </si>
  <si>
    <t>AT4G09040</t>
  </si>
  <si>
    <t>A8MS54</t>
  </si>
  <si>
    <t>A8MS54_ARATH</t>
  </si>
  <si>
    <t>STTTQEPVLE</t>
  </si>
  <si>
    <t>AT4G09320</t>
  </si>
  <si>
    <t>P39207</t>
  </si>
  <si>
    <t>NDK1_ARATH</t>
  </si>
  <si>
    <t>Nucleoside diphosphate kinase 1 (EC 2.7.4.6) (Nucleoside diphosphate kinase I) (NDK I) (NDP kinase I) (NDPK I)</t>
  </si>
  <si>
    <t>cellular response to hydrogen peroxide [GO:0070301]; CTP biosynthetic process [GO:0006241]; GTP biosynthetic process [GO:0006183]; nucleoside diphosphate phosphorylation [GO:0006165]; UTP biosynthetic process [GO:0006228]</t>
  </si>
  <si>
    <t>MEQTFIMIKP</t>
  </si>
  <si>
    <t>AT4G09350</t>
  </si>
  <si>
    <t>Q9SMS0</t>
  </si>
  <si>
    <t>NDHT_ARATH</t>
  </si>
  <si>
    <t>NAD(P)H-quinone oxidoreductase subunit T, chloroplastic (EC 7.1.1.-) (DNA J PROTEIN C75) (NAD(P)H dehydrogenase subunit T) (NDH subunit T) (NADH-plastoquinone oxidoreductase subunit T) (Protein CHLORORESPIRATORY REDUCTION J)</t>
  </si>
  <si>
    <t>SQGPTKPSKP</t>
  </si>
  <si>
    <t>AT4G09650</t>
  </si>
  <si>
    <t>Q9SSS9</t>
  </si>
  <si>
    <t>ATPD_ARATH</t>
  </si>
  <si>
    <t>ATP synthase subunit delta, chloroplastic (ATP synthase F(1) sector subunit delta) (F-type ATPase subunit delta)</t>
  </si>
  <si>
    <t>ATP synthesis coupled proton transport [GO:0015986]; defense response to bacterium [GO:0042742]; photosynthesis [GO:0015979]; photosynthetic electron transport in photosystem I [GO:0009773]; photosynthetic electron transport in photosystem II [GO:0009772]; response to cold [GO:0009409]</t>
  </si>
  <si>
    <t>SATAASSYAM</t>
  </si>
  <si>
    <t>AT4G09670</t>
  </si>
  <si>
    <t>Q9SZ83</t>
  </si>
  <si>
    <t>Y4967_ARATH</t>
  </si>
  <si>
    <t>Uncharacterized oxidoreductase At4g09670 (EC 1.-.-.-)</t>
  </si>
  <si>
    <t>ATETQIRIGV</t>
  </si>
  <si>
    <t>AT4G10300</t>
  </si>
  <si>
    <t>Q9SV91</t>
  </si>
  <si>
    <t>Q9SV91_ARATH</t>
  </si>
  <si>
    <t>At4g10300 (RmlC-like cupins superfamily protein)</t>
  </si>
  <si>
    <t>ESTEKLGITI</t>
  </si>
  <si>
    <t>AT4G10750</t>
  </si>
  <si>
    <t>O82487</t>
  </si>
  <si>
    <t>O82487_ARATH</t>
  </si>
  <si>
    <t>Phosphoenolpyruvate carboxylase family protein (Putative aldolase) (T12H20.10 protein)</t>
  </si>
  <si>
    <t>SSSPADHSPA</t>
  </si>
  <si>
    <t>AT4G11150</t>
  </si>
  <si>
    <t>Q39258</t>
  </si>
  <si>
    <t>VATE1_ARATH</t>
  </si>
  <si>
    <t>V-type proton ATPase subunit E1 (V-ATPase subunit E1) (Protein EMBRYO DEFECTIVE 2448) (Vacuolar H(+)-ATPase subunit E isoform 1) (Vacuolar proton pump subunit E1)</t>
  </si>
  <si>
    <t>defense response to bacterium [GO:0042742]; embryo development ending in seed dormancy [GO:0009793]; Golgi organization [GO:0007030]; plant-type cell wall biogenesis [GO:0009832]; response to cold [GO:0009409]</t>
  </si>
  <si>
    <t>MNDGDVSRQI</t>
  </si>
  <si>
    <t>AT4G11220</t>
  </si>
  <si>
    <t>Q9SUT9</t>
  </si>
  <si>
    <t>RTNLB_ARATH</t>
  </si>
  <si>
    <t>Reticulon-like protein B2 (AtRTNLB2) (VirB2-interacting protein 2)</t>
  </si>
  <si>
    <t>endoplasmic reticulum tubular network organization [GO:0071786]</t>
  </si>
  <si>
    <t>ADEHKHEESS</t>
  </si>
  <si>
    <t>AT4G13360</t>
  </si>
  <si>
    <t>Q9T0K7</t>
  </si>
  <si>
    <t>HIBC6_ARATH</t>
  </si>
  <si>
    <t>3-hydroxyisobutyryl-CoA hydrolase-like protein 3, mitochondrial (EC 3.1.2.-)</t>
  </si>
  <si>
    <t>fatty acid beta-oxidation [GO:0006635]</t>
  </si>
  <si>
    <t>AGAGVDDFVK</t>
  </si>
  <si>
    <t>AT4G13590</t>
  </si>
  <si>
    <t>Q9T0H9</t>
  </si>
  <si>
    <t>PA71H_ARATH</t>
  </si>
  <si>
    <t>Protein PAM71-homolog, chloroplastic (GDT1-like protein 2) (PHOTOSYNTHESIS AFFECTED MUTANT71-homolog)</t>
  </si>
  <si>
    <t>manganese ion transmembrane transport [GO:0071421]</t>
  </si>
  <si>
    <t>ASDAGVGSGS</t>
  </si>
  <si>
    <t>AT4G13780</t>
  </si>
  <si>
    <t>Q9SVN5</t>
  </si>
  <si>
    <t>SYMC_ARATH</t>
  </si>
  <si>
    <t>Methionine--tRNA ligase, cytoplasmic (EC 6.1.1.10) (Methionyl-tRNA synthetase) (MetRS)</t>
  </si>
  <si>
    <t>methionyl-tRNA aminoacylation [GO:0006431]; response to cadmium ion [GO:0046686]</t>
  </si>
  <si>
    <t>MEDDGKSSPK</t>
  </si>
  <si>
    <t>AT4G14160</t>
  </si>
  <si>
    <t>F4JUM1</t>
  </si>
  <si>
    <t>F4JUM1_ARATH</t>
  </si>
  <si>
    <t>AEMADKAKVE</t>
  </si>
  <si>
    <t>AT4G14710</t>
  </si>
  <si>
    <t>Q8W108</t>
  </si>
  <si>
    <t>MTND3_ARATH</t>
  </si>
  <si>
    <t>1,2-dihydroxy-3-keto-5-methylthiopentene dioxygenase 3 (EC 1.13.11.54) (Acireductone dioxygenase (Fe(2+)-requiring) 3) (ARD 3) (Fe-ARD 3)</t>
  </si>
  <si>
    <t>L-methionine salvage from methylthioadenosine [GO:0019509]; methionine metabolic process [GO:0006555]</t>
  </si>
  <si>
    <t>GEVVKDGREE</t>
  </si>
  <si>
    <t>AT4G15530</t>
  </si>
  <si>
    <t>O23404</t>
  </si>
  <si>
    <t>PPDK1_ARATH</t>
  </si>
  <si>
    <t>Pyruvate, phosphate dikinase 1, chloroplastic (EC 2.7.9.1) (Pyruvate, orthophosphate dikinase 1)</t>
  </si>
  <si>
    <t>cytosol,plastid</t>
  </si>
  <si>
    <t>photosynthesis [GO:0015979]; pyruvate metabolic process [GO:0006090]</t>
  </si>
  <si>
    <t>AILSPVSDPA</t>
  </si>
  <si>
    <t>AT4G15545</t>
  </si>
  <si>
    <t>Q93W28</t>
  </si>
  <si>
    <t>Y4554_ARATH</t>
  </si>
  <si>
    <t>Uncharacterized protein At4g15545</t>
  </si>
  <si>
    <t>SEIEEEEEEG</t>
  </si>
  <si>
    <t>AT4G15550</t>
  </si>
  <si>
    <t>O23406</t>
  </si>
  <si>
    <t>U75D1_ARATH</t>
  </si>
  <si>
    <t>UDP-glycosyltransferase 75D1 (EC 2.4.1.-)</t>
  </si>
  <si>
    <t>response to toxic substance [GO:0009636]</t>
  </si>
  <si>
    <t>ANNNSNSPTG</t>
  </si>
  <si>
    <t>AT4G15630</t>
  </si>
  <si>
    <t>Q8L8Z1</t>
  </si>
  <si>
    <t>CSPLO_ARATH</t>
  </si>
  <si>
    <t>CASP-like protein 1E1 (AtCASPL1E1)</t>
  </si>
  <si>
    <t>MEHESKNKVD</t>
  </si>
  <si>
    <t>AT4G15790</t>
  </si>
  <si>
    <t>Q8VYF2</t>
  </si>
  <si>
    <t>Q8VYF2_ARATH</t>
  </si>
  <si>
    <t>Uveal autoantigen with coiled-coil/ankyrin</t>
  </si>
  <si>
    <t>ADQTSDSTSP</t>
  </si>
  <si>
    <t>AT4G15802</t>
  </si>
  <si>
    <t>Q8GW48</t>
  </si>
  <si>
    <t>HSBP_ARATH</t>
  </si>
  <si>
    <t>Heat shock factor-binding protein (AtHSBP)</t>
  </si>
  <si>
    <t>cellular heat acclimation [GO:0070370]; response to heat [GO:0009408]; seed development [GO:0048316]</t>
  </si>
  <si>
    <t>MDGHDSEDTK</t>
  </si>
  <si>
    <t>AT4G15880</t>
  </si>
  <si>
    <t>Q94F30</t>
  </si>
  <si>
    <t>ESD4_ARATH</t>
  </si>
  <si>
    <t>Ubiquitin-like-specific protease ESD4 (EC 3.4.22.68) (Protein EARLY IN SHORT DAYS 4) (AtESD4)</t>
  </si>
  <si>
    <t>positive regulation of flower development [GO:0009911]; protein desumoylation [GO:0016926]; regulation of flower development [GO:0009909]</t>
  </si>
  <si>
    <t>DAKAPLRREI</t>
  </si>
  <si>
    <t>AT4G16370</t>
  </si>
  <si>
    <t>O23482</t>
  </si>
  <si>
    <t>OPT3_ARATH</t>
  </si>
  <si>
    <t>Oligopeptide transporter 3 (AtOPT3)</t>
  </si>
  <si>
    <t>cellular metal ion homeostasis [GO:0006875]; iron ion homeostasis [GO:0055072]; multicellular organism development [GO:0007275]; protein transport [GO:0015031]; xylem-to-phloem iron transport [GO:1990388]</t>
  </si>
  <si>
    <t>MDAEKATDKT</t>
  </si>
  <si>
    <t>AT4G16450</t>
  </si>
  <si>
    <t>Q84W12</t>
  </si>
  <si>
    <t>Q84W12_ARATH</t>
  </si>
  <si>
    <t>At4g16450 (NADH-ubiquinone oxidoreductase)</t>
  </si>
  <si>
    <t>photorespiration [GO:0009853]</t>
  </si>
  <si>
    <t>MNTDITALEK</t>
  </si>
  <si>
    <t>AT4G16500</t>
  </si>
  <si>
    <t>Q84WT8</t>
  </si>
  <si>
    <t>CYT4_ARATH</t>
  </si>
  <si>
    <t>Cysteine proteinase inhibitor 4 (AtCYS-4)</t>
  </si>
  <si>
    <t>LGGGGGLGSR</t>
  </si>
  <si>
    <t>AT4G17300</t>
  </si>
  <si>
    <t>O48593</t>
  </si>
  <si>
    <t>SYNO_ARATH</t>
  </si>
  <si>
    <t>Asparagine--tRNA ligase, chloroplastic/mitochondrial (EC 6.1.1.22) (Asparaginyl-tRNA synthetase) (AsnRS) (AtNS1) (Protein OVULE ABORTION 8)</t>
  </si>
  <si>
    <t>asparaginyl-tRNA aminoacylation [GO:0006421]; plant ovule development [GO:0048481]</t>
  </si>
  <si>
    <t>TAVSESLGSG</t>
  </si>
  <si>
    <t>VSESLGSGDG</t>
  </si>
  <si>
    <t>AT4G17510</t>
  </si>
  <si>
    <t>Q8GWE1</t>
  </si>
  <si>
    <t>UCH3_ARATH</t>
  </si>
  <si>
    <t>Ubiquitin carboxyl-terminal hydrolase 3 (EC 3.4.19.12)</t>
  </si>
  <si>
    <t>protein deubiquitination [GO:0016579]; ubiquitin-dependent protein catabolic process [GO:0006511]</t>
  </si>
  <si>
    <t>ATASESSSSK</t>
  </si>
  <si>
    <t>AT4G17520</t>
  </si>
  <si>
    <t>O23593</t>
  </si>
  <si>
    <t>RGGB_ARATH</t>
  </si>
  <si>
    <t>RGG repeats nuclear RNA binding protein B</t>
  </si>
  <si>
    <t>VVAPVQTAKS</t>
  </si>
  <si>
    <t>AT4G17560</t>
  </si>
  <si>
    <t>Q8W463</t>
  </si>
  <si>
    <t>RK191_ARATH</t>
  </si>
  <si>
    <t>50S ribosomal protein L19-1, chloroplastic</t>
  </si>
  <si>
    <t>AEEGNTEAES</t>
  </si>
  <si>
    <t>AT4G17720</t>
  </si>
  <si>
    <t>Q8LA96</t>
  </si>
  <si>
    <t>Q8LA96_ARATH</t>
  </si>
  <si>
    <t>Putative RRM-containing protein (Putative splicing regulatory protein) (RNA-binding (RRM/RBD/RNP motifs) family protein)</t>
  </si>
  <si>
    <t>TMTTVKVSNV</t>
  </si>
  <si>
    <t>AT4G18040</t>
  </si>
  <si>
    <t>O23252</t>
  </si>
  <si>
    <t>IF4E1_ARATH</t>
  </si>
  <si>
    <t>Eukaryotic translation initiation factor 4E-1 (eIF-4E-1) (eIF4E-1) (Protein cucumovirus multiplication 1) (eIF-4F 25 kDa subunit) (eIF-4F p26 subunit) (mRNA cap-binding protein)</t>
  </si>
  <si>
    <t>response to virus [GO:0009615]</t>
  </si>
  <si>
    <t>AVEDTPKSVV</t>
  </si>
  <si>
    <t>AT4G18100</t>
  </si>
  <si>
    <t>P49211</t>
  </si>
  <si>
    <t>RL321_ARATH</t>
  </si>
  <si>
    <t>60S ribosomal protein L32-1</t>
  </si>
  <si>
    <t>AVPLLTKKVV</t>
  </si>
  <si>
    <t>AT4G18480</t>
  </si>
  <si>
    <t>P16127</t>
  </si>
  <si>
    <t>CHLI1_ARATH</t>
  </si>
  <si>
    <t>Magnesium-chelatase subunit ChlI-1, chloroplastic (Mg-chelatase subunit I-1) (EC 6.6.1.1) (Mg-protoporphyrin IX chelatase subunit ChlI-1) (Protein CHLORINA 42)</t>
  </si>
  <si>
    <t>VATEINSTEQ</t>
  </si>
  <si>
    <t>AT4G20360</t>
  </si>
  <si>
    <t>P17745</t>
  </si>
  <si>
    <t>EFTU_ARATH</t>
  </si>
  <si>
    <t>Elongation factor Tu, chloroplastic (EF-Tu) (Ras-related protein RABE1b) (AtRABE1b) (Ras-related protein Rab8D) (AtRab8D)</t>
  </si>
  <si>
    <t>chloroplast organization [GO:0009658]; leaf development [GO:0048366]; mitochondrial translational elongation [GO:0070125]; translational elongation [GO:0006414]</t>
  </si>
  <si>
    <t>SVAKKYDEID</t>
  </si>
  <si>
    <t>AT4G21150</t>
  </si>
  <si>
    <t>Q93Z16</t>
  </si>
  <si>
    <t>RPN2_ARATH</t>
  </si>
  <si>
    <t>Dolichyl-diphosphooligosaccharide--protein glycosyltransferase subunit 2 (Protein HAPLESS 6) (Ribophorin II) (RPN-II) (Ribophorin-2)</t>
  </si>
  <si>
    <t>protein N-linked glycosylation [GO:0006487]; response to cold [GO:0009409]</t>
  </si>
  <si>
    <t>ASVFQPISDS</t>
  </si>
  <si>
    <t>AT4G21280</t>
  </si>
  <si>
    <t>Q9XFT3</t>
  </si>
  <si>
    <t>PSBQ1_ARATH</t>
  </si>
  <si>
    <t>Oxygen-evolving enhancer protein 3-1, chloroplastic (OEE3) (16 kDa subunit of oxygen evolving system of photosystem II) (OEC 16 kDa subunit)</t>
  </si>
  <si>
    <t>DAISIKVGPP</t>
  </si>
  <si>
    <t>AT4G21860</t>
  </si>
  <si>
    <t>Q9C5C8</t>
  </si>
  <si>
    <t>MSRB2_ARATH</t>
  </si>
  <si>
    <t>Peptide methionine sulfoxide reductase B2, chloroplastic (AtMSRB2) (EC 1.8.4.12) (Peptide-methionine (R)-S-oxide reductase)</t>
  </si>
  <si>
    <t>GSSAPESVNK</t>
  </si>
  <si>
    <t>AT4G22150</t>
  </si>
  <si>
    <t>Q9SUG6</t>
  </si>
  <si>
    <t>PUX3_ARATH</t>
  </si>
  <si>
    <t>Plant UBX domain-containing protein 3 (PUX3) (CDC48-interacting UBX-domain protein 3)</t>
  </si>
  <si>
    <t>autophagosome assembly [GO:0000045]; Golgi organization [GO:0007030]; membrane fusion [GO:0061025]; nuclear envelope reassembly [GO:0031468]; proteasome-mediated ubiquitin-dependent protein catabolic process [GO:0043161]</t>
  </si>
  <si>
    <t>SSKDKKLSKP</t>
  </si>
  <si>
    <t>AT4G22340</t>
  </si>
  <si>
    <t>O49639</t>
  </si>
  <si>
    <t>CDS2_ARATH</t>
  </si>
  <si>
    <t>Phosphatidate cytidylyltransferase 2 (EC 2.7.7.41) (CDP-DAG synthase 2) (CDP-DG synthase 2) (CDP-diacylglycerol synthase 2) (CDS2) (CDP-diglyceride pyrophosphorylase 2) (CDP-diglyceride synthase 2) (CTP:phosphatidate cytidylyltransferase 2)</t>
  </si>
  <si>
    <t>CDP-diacylglycerol biosynthetic process [GO:0016024]</t>
  </si>
  <si>
    <t>MQKEIAGDAP</t>
  </si>
  <si>
    <t>AT4G23100</t>
  </si>
  <si>
    <t>P46309</t>
  </si>
  <si>
    <t>GSH1_ARATH</t>
  </si>
  <si>
    <t>Glutamate--cysteine ligase, chloroplastic (EC 6.3.2.2) (Gamma-ECS) (GCS) (Gamma-glutamylcysteine synthetase) (Protein ROOT MERISTEMLESS 1) (AtGCL) (Protein cadmium-sensitive 2) (Protein phytoalexin-deficient 2)</t>
  </si>
  <si>
    <t>defense response by callose deposition in cell wall [GO:0052544]; defense response to bacterium [GO:0042742]; defense response to bacterium, incompatible interaction [GO:0009816]; defense response to fungus [GO:0050832]; defense response to insect [GO:0002213]; flower development [GO:0009908]; glucosinolate biosynthetic process [GO:0019761]; glutathione biosynthetic process [GO:0006750]; indole phytoalexin biosynthetic process [GO:0009700]; response to cadmium ion [GO:0046686]; response to heat [GO:0009408]; response to jasmonic acid [GO:0009753]; response to ozone [GO:0010193]</t>
  </si>
  <si>
    <t>ASPPTEEAVV</t>
  </si>
  <si>
    <t>AT4G23400</t>
  </si>
  <si>
    <t>Q8LAA6</t>
  </si>
  <si>
    <t>PIP15_ARATH</t>
  </si>
  <si>
    <t>Probable aquaporin PIP1-5 (AtPIP1;5) (Plasma membrane intrinsic protein 1d) (PIP1d)</t>
  </si>
  <si>
    <t>response to water deprivation [GO:0009414]</t>
  </si>
  <si>
    <t>MEGKEEDVNV</t>
  </si>
  <si>
    <t>AT4G23470</t>
  </si>
  <si>
    <t>F4JNK5</t>
  </si>
  <si>
    <t>F4JNK5_ARATH</t>
  </si>
  <si>
    <t>PKQDMEKMEL</t>
  </si>
  <si>
    <t>AT4G23630</t>
  </si>
  <si>
    <t>Q9SUR3</t>
  </si>
  <si>
    <t>RTNLA_ARATH</t>
  </si>
  <si>
    <t>Reticulon-like protein B1 (AtRTNLB1) (VirB2-interacting protein 1)</t>
  </si>
  <si>
    <t>AEEHKHDESV</t>
  </si>
  <si>
    <t>AT4G23680</t>
  </si>
  <si>
    <t>Q9SUQ9</t>
  </si>
  <si>
    <t>Q9SUQ9_ARATH</t>
  </si>
  <si>
    <t>AT4g23680/F9D16_150 (Polyketide cyclase/dehydrase and lipid transport superfamily protein) (Putative major latex protein)</t>
  </si>
  <si>
    <t>AT4G23730</t>
  </si>
  <si>
    <t>Q9SUQ4</t>
  </si>
  <si>
    <t>Q9SUQ4_ARATH</t>
  </si>
  <si>
    <t>Glucose-6-phosphate 1-epimerase (EC 5.1.3.15)</t>
  </si>
  <si>
    <t>MEPSSGTGPE</t>
  </si>
  <si>
    <t>AT4G23940</t>
  </si>
  <si>
    <t>O22993</t>
  </si>
  <si>
    <t>FTSI1_ARATH</t>
  </si>
  <si>
    <t>Probable inactive ATP-dependent zinc metalloprotease FTSHI 1, chloroplastic (AtFTSHI1) (Protein ACCUMULATION AND REPLICATION OF CHLOROPLASTS 1) (Protein ARC1) (Protein FTSH INACTIVE PROTEASE 1)</t>
  </si>
  <si>
    <t>chloroplast fission [GO:0010020]; chloroplast organization [GO:0009658]; embryo development ending in seed dormancy [GO:0009793]; plastid fission [GO:0043572]; protein import into chloroplast stroma [GO:0045037]; proteolysis [GO:0006508]</t>
  </si>
  <si>
    <t>ELKTGSSSSG</t>
  </si>
  <si>
    <t>AT4G24130</t>
  </si>
  <si>
    <t>O22978</t>
  </si>
  <si>
    <t>O22978_ARATH</t>
  </si>
  <si>
    <t>T19F6.7 protein</t>
  </si>
  <si>
    <t>ASEGVVVVGG</t>
  </si>
  <si>
    <t>AT4G24190</t>
  </si>
  <si>
    <t>Q9STX5</t>
  </si>
  <si>
    <t>ENPL_ARATH</t>
  </si>
  <si>
    <t>Endoplasmin homolog (Glucose-regulated protein 94 homolog) (GRP-94 homolog) (Heat shock protein 90-7) (AtHSP90.7) (AtHsp90-7) (Protein SHEPHERD)</t>
  </si>
  <si>
    <t>protein folding [GO:0006457]; protein secretion [GO:0009306]; regulation of meristem growth [GO:0010075]; regulation of meristem structural organization [GO:0009934]; response to cadmium ion [GO:0046686]; response to cold [GO:0009409]; response to endoplasmic reticulum stress [GO:0034976]; response to salt stress [GO:0009651]; response to water deprivation [GO:0009414]</t>
  </si>
  <si>
    <t>EESSDDVTDP</t>
  </si>
  <si>
    <t>AT4G24270</t>
  </si>
  <si>
    <t>F4JQ74</t>
  </si>
  <si>
    <t>F4JQ74_ARATH</t>
  </si>
  <si>
    <t>EMBRYO DEFECTIVE 140</t>
  </si>
  <si>
    <t>RNA processing [GO:0006396]</t>
  </si>
  <si>
    <t>MMADDTELVS</t>
  </si>
  <si>
    <t>AT4G24280</t>
  </si>
  <si>
    <t>Q9STW6</t>
  </si>
  <si>
    <t>HSP7F_ARATH</t>
  </si>
  <si>
    <t>Heat shock 70 kDa protein 6, chloroplastic (Chloroplast heat shock protein 70-1) (cpHsc70-1) (Heat shock protein 70-6) (AtHsp70-6)</t>
  </si>
  <si>
    <t>cellular response to heat [GO:0034605]; cellular response to unfolded protein [GO:0034620]; chaperone cofactor-dependent protein refolding [GO:0051085]; protein refolding [GO:0042026]; protein targeting to chloroplast [GO:0045036]; response to cadmium ion [GO:0046686]; response to cold [GO:0009409]; response to heat [GO:0009408]; response to unfolded protein [GO:0006986]; viral process [GO:0016032]</t>
  </si>
  <si>
    <t>EKVVGIDLGT</t>
  </si>
  <si>
    <t>AT4G24750</t>
  </si>
  <si>
    <t>Q0WWT7</t>
  </si>
  <si>
    <t>STR11_ARATH</t>
  </si>
  <si>
    <t>Rhodanese-like domain-containing protein 11, chloroplastic (Sulfurtransferase 11) (AtStr11)</t>
  </si>
  <si>
    <t>AVDEDIDLKQ</t>
  </si>
  <si>
    <t>QAVDEDIDLK</t>
  </si>
  <si>
    <t>AT4G24820</t>
  </si>
  <si>
    <t>Q93Y35</t>
  </si>
  <si>
    <t>PSMD6_ARATH</t>
  </si>
  <si>
    <t>26S proteasome non-ATPase regulatory subunit 6 homolog (26S proteasome regulatory subunit RPN7) (AtRPN7) (26S proteasome regulatory subunit S10 homolog)</t>
  </si>
  <si>
    <t>proteasome-mediated ubiquitin-dependent protein catabolic process [GO:0043161]; protein catabolic process [GO:0030163]</t>
  </si>
  <si>
    <t>MDGGAEGSQQ</t>
  </si>
  <si>
    <t>AT4G24830</t>
  </si>
  <si>
    <t>Q9SZX3</t>
  </si>
  <si>
    <t>ASSY_ARATH</t>
  </si>
  <si>
    <t>Argininosuccinate synthase, chloroplastic (EC 6.3.4.5) (Citrulline--aspartate ligase)</t>
  </si>
  <si>
    <t>arginine biosynthetic process [GO:0006526]; argininosuccinate metabolic process [GO:0000053]; urea cycle [GO:0000050]</t>
  </si>
  <si>
    <t>VLSGDGTALT</t>
  </si>
  <si>
    <t>AT4G24920</t>
  </si>
  <si>
    <t>P0DI74</t>
  </si>
  <si>
    <t>S61G1_ARATH</t>
  </si>
  <si>
    <t>Protein transport protein Sec61 subunit gamma-1</t>
  </si>
  <si>
    <t>protein targeting [GO:0006605]</t>
  </si>
  <si>
    <t>MDAIDSVVDP</t>
  </si>
  <si>
    <t>AT4G25100</t>
  </si>
  <si>
    <t>P21276</t>
  </si>
  <si>
    <t>SODF1_ARATH</t>
  </si>
  <si>
    <t>Superoxide dismutase [Fe] 1, chloroplastic (EC 1.15.1.1) (Protein FE SUPEROXIDE DISMUTASE 1)</t>
  </si>
  <si>
    <t>circadian rhythm [GO:0007623]; response to cadmium ion [GO:0046686]; response to copper ion [GO:0046688]; response to light intensity [GO:0009642]; response to oxidative stress [GO:0006979]; response to ozone [GO:0010193]</t>
  </si>
  <si>
    <t>AASSAVTANY</t>
  </si>
  <si>
    <t>AT4G25640</t>
  </si>
  <si>
    <t>F4JTB3</t>
  </si>
  <si>
    <t>DTX35_ARATH</t>
  </si>
  <si>
    <t>Protein DETOXIFICATION 35 (AtDTX35) (Multidrug and toxic compound extrusion protein 35) (MATE protein 35) (Protein DETOXIFYING EFFLUX CARRIER 35) (Protein DTX5) (Protein FLOWER FLAVONOID TRANSPORTER) (Protein FFT)</t>
  </si>
  <si>
    <t>drug transmembrane transport [GO:0006855]; flavonoid biosynthetic process [GO:0009813]</t>
  </si>
  <si>
    <t>MDPTAPLLTH</t>
  </si>
  <si>
    <t>AT4G26110</t>
  </si>
  <si>
    <t>Q9SZI2</t>
  </si>
  <si>
    <t>NAP1A_ARATH</t>
  </si>
  <si>
    <t>Nucleosome assembly protein 1;1 (AtNAP1;1) (Nucleosome/chromatin assembly factor group A1)</t>
  </si>
  <si>
    <t>cell differentiation [GO:0030154]; cell population proliferation [GO:0008283]; DNA repair [GO:0006281]; double-strand break repair via homologous recombination [GO:0000724]; nucleosome assembly [GO:0006334]; somatic cell DNA recombination [GO:0016444]</t>
  </si>
  <si>
    <t>SNDKDSFNVS</t>
  </si>
  <si>
    <t>AT4G26300</t>
  </si>
  <si>
    <t>O23247</t>
  </si>
  <si>
    <t>SYRM_ARATH</t>
  </si>
  <si>
    <t>Arginine--tRNA ligase, chloroplastic/mitochondrial (EC 6.1.1.19) (Arginyl-tRNA synthetase) (ArgRS) (Protein EMBRYO DEFECTIVE 1027)</t>
  </si>
  <si>
    <t>arginyl-tRNA aminoacylation [GO:0006420]; embryo development ending in seed dormancy [GO:0009793]</t>
  </si>
  <si>
    <t>AANEEFTGNL</t>
  </si>
  <si>
    <t>AT4G26530</t>
  </si>
  <si>
    <t>O65581</t>
  </si>
  <si>
    <t>ALFC5_ARATH</t>
  </si>
  <si>
    <t>Fructose-bisphosphate aldolase 5, cytosolic (AtFBA5) (EC 4.1.2.13)</t>
  </si>
  <si>
    <t>fructose 1,6-bisphosphate metabolic process [GO:0030388]; gluconeogenesis [GO:0006094]; glycolytic process [GO:0006096]</t>
  </si>
  <si>
    <t>SAFVGKYADE</t>
  </si>
  <si>
    <t>AT4G26870</t>
  </si>
  <si>
    <t>Q8H104</t>
  </si>
  <si>
    <t>SYDC1_ARATH</t>
  </si>
  <si>
    <t>Aspartate--tRNA ligase 1, cytoplasmic (EC 6.1.1.12) (Aspartyl-tRNA synthetase) (AspRS)</t>
  </si>
  <si>
    <t>aspartyl-tRNA aminoacylation [GO:0006422]; response to cadmium ion [GO:0046686]</t>
  </si>
  <si>
    <t>VGSEVLEECG</t>
  </si>
  <si>
    <t>AT4G26900</t>
  </si>
  <si>
    <t>Q9SZ30</t>
  </si>
  <si>
    <t>HIS4_ARATH</t>
  </si>
  <si>
    <t>Imidazole glycerol phosphate synthase hisHF, chloroplastic (IGP synthase) (IGPS) (ImGP synthase) (EC 4.3.2.10) (Protein HISTIDINE BIOSYNTHESIS 4) [Includes: Glutaminase (EC 3.5.1.2); Cyclase]</t>
  </si>
  <si>
    <t>glutamine metabolic process [GO:0006541]; histidine biosynthetic process [GO:0000105]</t>
  </si>
  <si>
    <t>SSTSDSVVTL</t>
  </si>
  <si>
    <t>AT4G27440</t>
  </si>
  <si>
    <t>P21218</t>
  </si>
  <si>
    <t>PORB_ARATH</t>
  </si>
  <si>
    <t>Protochlorophyllide reductase B, chloroplastic (PCR B) (EC 1.3.1.33) (NADPH-protochlorophyllide oxidoreductase B) (POR B)</t>
  </si>
  <si>
    <t>chlorophyll biosynthetic process [GO:0015995]; photosynthesis [GO:0015979]; response to ethylene [GO:0009723]</t>
  </si>
  <si>
    <t>TAATSSPTVT</t>
  </si>
  <si>
    <t>AT4G27490</t>
  </si>
  <si>
    <t>A2RVK7</t>
  </si>
  <si>
    <t>RP41L_ARATH</t>
  </si>
  <si>
    <t>Exosome complex component RRP41-like (Protein SLOWER GROWTH) (Ribosomal RNA-processing protein 41-like)</t>
  </si>
  <si>
    <t>nuclear mRNA surveillance [GO:0071028]; nuclear-transcribed mRNA catabolic process, exonucleolytic, 3'-5' [GO:0034427]; polyadenylation-dependent snoRNA 3'-end processing [GO:0071051]; rRNA catabolic process [GO:0016075]; rRNA processing [GO:0006364]; seed germination [GO:0009845]; seedling development [GO:0090351]; U4 snRNA 3'-end processing [GO:0034475]</t>
  </si>
  <si>
    <t>AAKPGAATPT</t>
  </si>
  <si>
    <t>AT4G28080</t>
  </si>
  <si>
    <t>F4JKH6</t>
  </si>
  <si>
    <t>TSS_ARATH</t>
  </si>
  <si>
    <t>Protein TSS (TPR-domain suppressor of STIMPY)</t>
  </si>
  <si>
    <t>cell cycle [GO:0007049]; multicellular organism development [GO:0007275]; response to abscisic acid [GO:0009737]</t>
  </si>
  <si>
    <t>APKAGKTKPH</t>
  </si>
  <si>
    <t>AT4G28210</t>
  </si>
  <si>
    <t>Q9M0I6</t>
  </si>
  <si>
    <t>Q9M0I6_ARATH</t>
  </si>
  <si>
    <t>At4g28210 (Embryo defective 1923)</t>
  </si>
  <si>
    <t>response to cold [GO:0009409]</t>
  </si>
  <si>
    <t>EKENAPKGGI</t>
  </si>
  <si>
    <t>AT4G28440</t>
  </si>
  <si>
    <t>O49453</t>
  </si>
  <si>
    <t>Y4844_ARATH</t>
  </si>
  <si>
    <t>Uncharacterized protein At4g28440</t>
  </si>
  <si>
    <t>ATTGTAAVAT</t>
  </si>
  <si>
    <t>AT4G28660</t>
  </si>
  <si>
    <t>Q8W0Y8</t>
  </si>
  <si>
    <t>PSB28_ARATH</t>
  </si>
  <si>
    <t>Photosystem II reaction center PSB28 protein, chloroplastic (Photosystem II protein W-like)</t>
  </si>
  <si>
    <t>MVKPALQFIQ</t>
  </si>
  <si>
    <t>AT4G28730</t>
  </si>
  <si>
    <t>Q8GWS0</t>
  </si>
  <si>
    <t>GRXC5_ARATH</t>
  </si>
  <si>
    <t>Glutaredoxin-C5, chloroplastic (AtGrxC5)</t>
  </si>
  <si>
    <t>cell redox homeostasis [GO:0045454]; cellular response to oxidative stress [GO:0034599]; iron-sulfur cluster assembly [GO:0016226]</t>
  </si>
  <si>
    <t>TSSSSAASSS</t>
  </si>
  <si>
    <t>AT4G28750</t>
  </si>
  <si>
    <t>Q9S831</t>
  </si>
  <si>
    <t>PSAE1_ARATH</t>
  </si>
  <si>
    <t>Photosystem I reaction center subunit IV A, chloroplastic (PSI-E A)</t>
  </si>
  <si>
    <t>AEDPAPASSS</t>
  </si>
  <si>
    <t>AAEDPAPASS</t>
  </si>
  <si>
    <t>GATATKPKPP</t>
  </si>
  <si>
    <t>KPKPPPIGPK</t>
  </si>
  <si>
    <t>PAPASSSSKD</t>
  </si>
  <si>
    <t>SSSSKDSPAA</t>
  </si>
  <si>
    <t>SSSKDSPAAA</t>
  </si>
  <si>
    <t>AT4G29060</t>
  </si>
  <si>
    <t>F4JMU5</t>
  </si>
  <si>
    <t>F4JMU5_ARATH</t>
  </si>
  <si>
    <t>Elongation factor Ts, mitochondrial (EF-Ts) (EF-TsMt)</t>
  </si>
  <si>
    <t>ATGTDVVAAV</t>
  </si>
  <si>
    <t>AVEEQDSTPV</t>
  </si>
  <si>
    <t>AT4G29410</t>
  </si>
  <si>
    <t>Q9M0E2</t>
  </si>
  <si>
    <t>RL282_ARATH</t>
  </si>
  <si>
    <t>60S ribosomal protein L28-2</t>
  </si>
  <si>
    <t>ATVPGQLIWE</t>
  </si>
  <si>
    <t>AT4G29510</t>
  </si>
  <si>
    <t>Q9SU94</t>
  </si>
  <si>
    <t>ANM11_ARATH</t>
  </si>
  <si>
    <t>Protein arginine N-methyltransferase 1.1 (AtPRMT11) (EC 2.1.1.319) (Arginine methyltransferase pam1) (Histone-arginine N-methyltransferase PRMT11)</t>
  </si>
  <si>
    <t>histone arginine methylation [GO:0034969]; peptidyl-arginine methylation, to asymmetrical-dimethyl arginine [GO:0019919]; regulation of transcription, DNA-templated [GO:0006355]</t>
  </si>
  <si>
    <t>TKNSNHDENE</t>
  </si>
  <si>
    <t>AT4G30200</t>
  </si>
  <si>
    <t>Q9SUM4</t>
  </si>
  <si>
    <t>VIL2_ARATH</t>
  </si>
  <si>
    <t>VIN3-like protein 2 (Vernalization5/VIN3-like protein 1)</t>
  </si>
  <si>
    <t>circadian regulation of gene expression [GO:0032922]; flower development [GO:0009908]; positive regulation of histone H3-K9 dimethylation [GO:1900111]; regulation of short-day photoperiodism, flowering [GO:0048587]; response to cold [GO:0009409]; vegetative to reproductive phase transition of meristem [GO:0010228]</t>
  </si>
  <si>
    <t>MDSSLDGAAG</t>
  </si>
  <si>
    <t>AT4G30550</t>
  </si>
  <si>
    <t>Q9M0A5</t>
  </si>
  <si>
    <t>GGP3_ARATH</t>
  </si>
  <si>
    <t>Gamma-glutamyl peptidase 3 (EC 3.4.19.16)</t>
  </si>
  <si>
    <t>glucosinolate metabolic process [GO:0019760]</t>
  </si>
  <si>
    <t>VVIEQKKRFA</t>
  </si>
  <si>
    <t>AT4G30950</t>
  </si>
  <si>
    <t>P46312</t>
  </si>
  <si>
    <t>FAD6C_ARATH</t>
  </si>
  <si>
    <t>Omega-6 fatty acid desaturase, chloroplastic (EC 1.14.19.23)</t>
  </si>
  <si>
    <t>fatty acid biosynthetic process [GO:0006633]; photoinhibition [GO:0010205]; unsaturated fatty acid biosynthetic process [GO:0006636]</t>
  </si>
  <si>
    <t>VAAPVAPPSA</t>
  </si>
  <si>
    <t>AT4G31570</t>
  </si>
  <si>
    <t>F4JSP7</t>
  </si>
  <si>
    <t>F4JSP7_ARATH</t>
  </si>
  <si>
    <t>Nucleoporin</t>
  </si>
  <si>
    <t>MDKKKNRADP</t>
  </si>
  <si>
    <t>AT4G31700</t>
  </si>
  <si>
    <t>O48549</t>
  </si>
  <si>
    <t>RS61_ARATH</t>
  </si>
  <si>
    <t>40S ribosomal protein S6-1</t>
  </si>
  <si>
    <t>MKFNVANPTT</t>
  </si>
  <si>
    <t>AT4G31990</t>
  </si>
  <si>
    <t>P46248</t>
  </si>
  <si>
    <t>AAT5_ARATH</t>
  </si>
  <si>
    <t>Aspartate aminotransferase, chloroplastic (EC 2.6.1.1) (Transaminase A)</t>
  </si>
  <si>
    <t>2-oxoglutarate metabolic process [GO:0006103]; aspartate metabolic process [GO:0006531]; biosynthetic process [GO:0009058]; glutamate metabolic process [GO:0006536]</t>
  </si>
  <si>
    <t>TVAVKPSRFE</t>
  </si>
  <si>
    <t>AT4G32180</t>
  </si>
  <si>
    <t>Q8L5Y9</t>
  </si>
  <si>
    <t>PANK2_ARATH</t>
  </si>
  <si>
    <t>Pantothenate kinase 2 (AtPANK2) (Pantothenic acid kinase 2) [Includes: Pantothenate kinase (EC 2.7.1.33); 4'-phosphopantetheine phosphatase (EC 3.1.3.-)]</t>
  </si>
  <si>
    <t>AGQEDEYDPI</t>
  </si>
  <si>
    <t>AT4G32470</t>
  </si>
  <si>
    <t>Q9SUU5</t>
  </si>
  <si>
    <t>QCR71_ARATH</t>
  </si>
  <si>
    <t>Cytochrome b-c1 complex subunit 7-1 (Complex III subunit VII)</t>
  </si>
  <si>
    <t>aerobic respiration [GO:0009060]; mitochondrial electron transport, ubiquinol to cytochrome c [GO:0006122]; mitochondrial respiratory chain complex III assembly [GO:0034551]</t>
  </si>
  <si>
    <t>ASLLKAFIDP</t>
  </si>
  <si>
    <t>AT4G32940</t>
  </si>
  <si>
    <t>Q39119</t>
  </si>
  <si>
    <t>VPEG_ARATH</t>
  </si>
  <si>
    <t>Vacuolar-processing enzyme gamma-isozyme (EC 3.4.22.34) (Asparaginyl endopeptidase gamma-VPE) (Gamma-VPE)</t>
  </si>
  <si>
    <t>leaf senescence [GO:0010150]; proteolysis involved in cellular protein catabolic process [GO:0051603]; response to ethylene [GO:0009723]; response to jasmonic acid [GO:0009753]; response to salicylic acid [GO:0009751]; response to wounding [GO:0009611]; vacuolar protein processing [GO:0006624]</t>
  </si>
  <si>
    <t>RPAENDDDSN</t>
  </si>
  <si>
    <t>AT4G33010</t>
  </si>
  <si>
    <t>Q94B78</t>
  </si>
  <si>
    <t>GCSP1_ARATH</t>
  </si>
  <si>
    <t>Glycine dehydrogenase (decarboxylating) 1, mitochondrial (EC 1.4.4.2) (Glycine cleavage system P protein 1) (Glycine decarboxylase 1) (Glycine decarboxylase P-protein 1) (AtGLDP1) (Glycine dehydrogenase (aminomethyl-transferring) 1)</t>
  </si>
  <si>
    <t>glycine catabolic process [GO:0006546]; glycine decarboxylation via glycine cleavage system [GO:0019464]; response to cadmium ion [GO:0046686]</t>
  </si>
  <si>
    <t>ISVDAVKPSD</t>
  </si>
  <si>
    <t>AT4G33030</t>
  </si>
  <si>
    <t>O48917</t>
  </si>
  <si>
    <t>SQD1_ARATH</t>
  </si>
  <si>
    <t>UDP-sulfoquinovose synthase, chloroplastic (EC 3.13.1.1) (Sulfite:UDP-glucose sulfotransferase) (Sulfolipid biosynthesis protein)</t>
  </si>
  <si>
    <t>cellular response to phosphate starvation [GO:0016036]; glycolipid biosynthetic process [GO:0009247]</t>
  </si>
  <si>
    <t>TAVPITQQAP</t>
  </si>
  <si>
    <t>AT4G33090</t>
  </si>
  <si>
    <t>Q8VZH2</t>
  </si>
  <si>
    <t>APM1_ARATH</t>
  </si>
  <si>
    <t>Aminopeptidase M1 (EC 3.4.11.2) (Alpha-aminoacylpeptide hydrolase)</t>
  </si>
  <si>
    <t>auxin polar transport [GO:0009926]; peptide catabolic process [GO:0043171]; proteolysis [GO:0006508]</t>
  </si>
  <si>
    <t>MDQFKGEPRL</t>
  </si>
  <si>
    <t>AT4G33480</t>
  </si>
  <si>
    <t>A2RVW1</t>
  </si>
  <si>
    <t>A2RVW1_ARATH</t>
  </si>
  <si>
    <t>At4g33480 (BTB/POZ domain protein TNFAIP protein)</t>
  </si>
  <si>
    <t>ALNPQTGQPT</t>
  </si>
  <si>
    <t>AT4G33580</t>
  </si>
  <si>
    <t>Q94CE3</t>
  </si>
  <si>
    <t>BCA5_ARATH</t>
  </si>
  <si>
    <t>Beta carbonic anhydrase 5, chloroplastic (AtbCA5) (AtbetaCA5) (EC 4.2.1.1) (Beta carbonate dehydratase 5)</t>
  </si>
  <si>
    <t>carbon utilization [GO:0015976]; regulation of stomatal movement [GO:0010119]; response to carbon dioxide [GO:0010037]</t>
  </si>
  <si>
    <t>SGKTPGLTQE</t>
  </si>
  <si>
    <t>AT4G33680</t>
  </si>
  <si>
    <t>Q93ZN9</t>
  </si>
  <si>
    <t>DAPAT_ARATH</t>
  </si>
  <si>
    <t>LL-diaminopimelate aminotransferase, chloroplastic (AtDAP-AT) (DAP-AT) (DAP-aminotransferase) (LL-DAP-aminotransferase) (EC 2.6.1.83) (Protein ABERRANT GROWTH AND DEATH 2)</t>
  </si>
  <si>
    <t>lysine biosynthetic process via diaminopimelate [GO:0009089]; systemic acquired resistance, salicylic acid mediated signaling pathway [GO:0009862]</t>
  </si>
  <si>
    <t>VATPQEKIEY</t>
  </si>
  <si>
    <t>AT4G33760</t>
  </si>
  <si>
    <t>F4JJT9</t>
  </si>
  <si>
    <t>SYDM_ARATH</t>
  </si>
  <si>
    <t>Aspartate--tRNA ligase, chloroplastic/mitochondrial (EC 6.1.1.12) (Aspartyl-tRNA synthetase) (AspRS)</t>
  </si>
  <si>
    <t>tRNA aminoacylation for protein translation [GO:0006418]</t>
  </si>
  <si>
    <t>AASGDVVVKP</t>
  </si>
  <si>
    <t>AT4G34050</t>
  </si>
  <si>
    <t>O49499</t>
  </si>
  <si>
    <t>CAMT4_ARATH</t>
  </si>
  <si>
    <t>Caffeoyl-CoA O-methyltransferase 1 (EC 2.1.1.104) (Trans-caffeoyl-CoA 3-O-methyltransferase) (CCoAMT) (CCoAOMT1)</t>
  </si>
  <si>
    <t>coumarin biosynthetic process [GO:0009805]; lignin biosynthetic process [GO:0009809]; response to cadmium ion [GO:0046686]</t>
  </si>
  <si>
    <t>ATTTTEATKT</t>
  </si>
  <si>
    <t>AT4G34180</t>
  </si>
  <si>
    <t>Q93V74</t>
  </si>
  <si>
    <t>CYL1_ARATH</t>
  </si>
  <si>
    <t>Cyclase-like protein 1</t>
  </si>
  <si>
    <t>defense response [GO:0006952]; negative regulation of programmed cell death [GO:0043069]; tryptophan catabolic process to kynurenine [GO:0019441]</t>
  </si>
  <si>
    <t>DDPKPIRREV</t>
  </si>
  <si>
    <t>AT4G34290</t>
  </si>
  <si>
    <t>Q9SYZ4</t>
  </si>
  <si>
    <t>Q9SYZ4_ARATH</t>
  </si>
  <si>
    <t>SWIB/MDM2 domain superfamily protein</t>
  </si>
  <si>
    <t>ASSDPTTTTK</t>
  </si>
  <si>
    <t>AASSDPTTTT</t>
  </si>
  <si>
    <t>VTSAAAASSD</t>
  </si>
  <si>
    <t>AT4G35000</t>
  </si>
  <si>
    <t>Q42564</t>
  </si>
  <si>
    <t>APX3_ARATH</t>
  </si>
  <si>
    <t>L-ascorbate peroxidase 3 (AtAPx03) (EC 1.11.1.11)</t>
  </si>
  <si>
    <t>cellular response to oxidative stress [GO:0034599]; hydrogen peroxide catabolic process [GO:0042744]; response to oxidative stress [GO:0006979]; response to reactive oxygen species [GO:0000302]</t>
  </si>
  <si>
    <t>AAPIVDAEYL</t>
  </si>
  <si>
    <t>AT4G35100</t>
  </si>
  <si>
    <t>P93004</t>
  </si>
  <si>
    <t>PIP27_ARATH</t>
  </si>
  <si>
    <t>Aquaporin PIP2-7 (Plasma membrane intrinsic protein 2-7) (AtPIP2;7) (Plasma membrane intrinsic protein 3) (Salt stress-induced major intrinsic protein)</t>
  </si>
  <si>
    <t>SKEVSEEGKT</t>
  </si>
  <si>
    <t>AT4G35250</t>
  </si>
  <si>
    <t>O65502</t>
  </si>
  <si>
    <t>HC244_ARATH</t>
  </si>
  <si>
    <t>Protein HIGH CHLOROPHYLL FLUORESCENCE PHENOTYPE 244, chloroplastic</t>
  </si>
  <si>
    <t>SAAAVNLAPG</t>
  </si>
  <si>
    <t>AT4G35570</t>
  </si>
  <si>
    <t>O49597</t>
  </si>
  <si>
    <t>HMGB5_ARATH</t>
  </si>
  <si>
    <t>High mobility group B protein 5 (High mobility group protein D) (AtHMGdelta) (HMG delta) (Nucleosome/chromatin assembly factor group D 05) (Nucleosome/chromatin assembly factor group D 5)</t>
  </si>
  <si>
    <t>MKDNQTEVES</t>
  </si>
  <si>
    <t>AT4G35660</t>
  </si>
  <si>
    <t>O81797</t>
  </si>
  <si>
    <t>O81797_ARATH</t>
  </si>
  <si>
    <t>Expressed protein (Selection/upkeep of intraepithelial T-cells protein, putative (DUF241))</t>
  </si>
  <si>
    <t>SISLPTRLIH</t>
  </si>
  <si>
    <t>AT4G35890</t>
  </si>
  <si>
    <t>Q94K80</t>
  </si>
  <si>
    <t>LRP1C_ARATH</t>
  </si>
  <si>
    <t>La-related protein 1C (AtLARP1c)</t>
  </si>
  <si>
    <t>abscisic acid-activated signaling pathway [GO:0009738]; leaf senescence [GO:0010150]; response to abscisic acid [GO:0009737]; response to jasmonic acid [GO:0009753]; response to salicylic acid [GO:0009751]</t>
  </si>
  <si>
    <t>ASATSNNPAS</t>
  </si>
  <si>
    <t>AT4G36020</t>
  </si>
  <si>
    <t>O65639</t>
  </si>
  <si>
    <t>CSP1_ARATH</t>
  </si>
  <si>
    <t>Cold shock protein 1 (AtCSP1) (Cold shock domain-containing protein 1)</t>
  </si>
  <si>
    <t>cold acclimation [GO:0009631]; DNA duplex unwinding [GO:0032508]; response to cold [GO:0009409]; response to salt stress [GO:0009651]; response to water deprivation [GO:0009414]; RNA secondary structure unwinding [GO:0010501]</t>
  </si>
  <si>
    <t>ASEDQSAARS</t>
  </si>
  <si>
    <t>AT4G36940</t>
  </si>
  <si>
    <t>Q8RWM2</t>
  </si>
  <si>
    <t>NPRT1_ARATH</t>
  </si>
  <si>
    <t>Nicotinate phosphoribosyltransferase 1 (NAPRTase) (EC 6.3.4.21)</t>
  </si>
  <si>
    <t>NAD biosynthetic process [GO:0009435]; NAD salvage [GO:0034355]</t>
  </si>
  <si>
    <t>MEKKENGLDG</t>
  </si>
  <si>
    <t>AT4G37300</t>
  </si>
  <si>
    <t>O23157</t>
  </si>
  <si>
    <t>O23157_ARATH</t>
  </si>
  <si>
    <t>AT4g37300/C7A10_60 (Maternal effect embryo arrest 59)</t>
  </si>
  <si>
    <t>STMKPSRSDE</t>
  </si>
  <si>
    <t>AT4G37800</t>
  </si>
  <si>
    <t>Q8LER3</t>
  </si>
  <si>
    <t>XTH7_ARATH</t>
  </si>
  <si>
    <t>Probable xyloglucan endotransglucosylase/hydrolase protein 7 (At-XTH7) (XTH-7) (EC 2.4.1.207)</t>
  </si>
  <si>
    <t>cell wall biogenesis [GO:0042546]; cell wall organization [GO:0071555]; xyloglucan metabolic process [GO:0010411]</t>
  </si>
  <si>
    <t>RPAKFEDDFR</t>
  </si>
  <si>
    <t>AT4G37870</t>
  </si>
  <si>
    <t>Q9T074</t>
  </si>
  <si>
    <t>PCKA_ARATH</t>
  </si>
  <si>
    <t>Phosphoenolpyruvate carboxykinase (ATP) (PEP carboxykinase) (PEPCK) (EC 4.1.1.49)</t>
  </si>
  <si>
    <t>cellular response to phosphate starvation [GO:0016036]; defense response to fungus, incompatible interaction [GO:0009817]; gluconeogenesis [GO:0006094]; response to cadmium ion [GO:0046686]</t>
  </si>
  <si>
    <t>IQLQSISASL</t>
  </si>
  <si>
    <t>SAGNGNATNG</t>
  </si>
  <si>
    <t>AT4G37930</t>
  </si>
  <si>
    <t>Q9SZJ5</t>
  </si>
  <si>
    <t>GLYM1_ARATH</t>
  </si>
  <si>
    <t>Serine hydroxymethyltransferase 1, mitochondrial (AtSHMT1) (EC 2.1.2.1) (Glycine hydroxymethyltransferase 1) (Serine Transhydroxymethyltransferase) (STM) (Serine methylase 1)</t>
  </si>
  <si>
    <t>cellular response to tetrahydrofolate [GO:1904482]; circadian rhythm [GO:0007623]; folic acid metabolic process [GO:0046655]; glycine biosynthetic process from serine [GO:0019264]; glycine metabolic process [GO:0006544]; L-serine catabolic process [GO:0006565]; L-serine metabolic process [GO:0006563]; one-carbon metabolic process [GO:0006730]; photorespiration [GO:0009853]; plant-type hypersensitive response [GO:0009626]; response to cadmium ion [GO:0046686]; response to cold [GO:0009409]; response to light stimulus [GO:0009416]; tetrahydrofolate interconversion [GO:0035999]; tetrahydrofolate metabolic process [GO:0046653]</t>
  </si>
  <si>
    <t>SLPSEAVDEK</t>
  </si>
  <si>
    <t>AT4G38130</t>
  </si>
  <si>
    <t>O22446</t>
  </si>
  <si>
    <t>HDA19_ARATH</t>
  </si>
  <si>
    <t>Histone deacetylase 19 (AtHD1) (HD) (EC 3.5.1.98)</t>
  </si>
  <si>
    <t>DNA mediated transformation [GO:0009294]; histone acetylation [GO:0016573]; histone H3 deacetylation [GO:0070932]; histone H4 deacetylation [GO:0070933]; jasmonic acid and ethylene-dependent systemic resistance [GO:0009861]; negative regulation of transcription, DNA-templated [GO:0045892]; pathogenesis [GO:0009405]; positive regulation of stem cell population maintenance [GO:1902459]; positive regulation of transcription by RNA polymerase II [GO:0045944]; regulation of multicellular organismal development [GO:2000026]</t>
  </si>
  <si>
    <t>MDTGGNSLAS</t>
  </si>
  <si>
    <t>AT4G38220</t>
  </si>
  <si>
    <t>F4JTK8</t>
  </si>
  <si>
    <t>F4JTK8_ARATH</t>
  </si>
  <si>
    <t>Peptidase M20/M25/M40 family protein</t>
  </si>
  <si>
    <t>cellular amino acid metabolic process [GO:0006520]; response to zinc ion [GO:0010043]</t>
  </si>
  <si>
    <t>DDAIVSRFQE</t>
  </si>
  <si>
    <t>AT4G38970</t>
  </si>
  <si>
    <t>Q944G9</t>
  </si>
  <si>
    <t>ALFP2_ARATH</t>
  </si>
  <si>
    <t>Fructose-bisphosphate aldolase 2, chloroplastic (AtFBA2) (EC 4.1.2.13)</t>
  </si>
  <si>
    <t>fructose 1,6-bisphosphate metabolic process [GO:0030388]; gluconeogenesis [GO:0006094]; glycolytic process [GO:0006096]; response to abscisic acid [GO:0009737]; response to cadmium ion [GO:0046686]</t>
  </si>
  <si>
    <t>ASSYADELVK</t>
  </si>
  <si>
    <t>AT4G39080</t>
  </si>
  <si>
    <t>Q8W4S4</t>
  </si>
  <si>
    <t>VHAA3_ARATH</t>
  </si>
  <si>
    <t>V-type proton ATPase subunit a3 (V-ATPase subunit a3) (V-type proton ATPase 95 kDa subunit a isoform 3) (V-ATPase 95 kDa isoform a3) (Vacuolar H(+)-ATPase subunit a isoform 3) (Vacuolar proton pump subunit a3) (Vacuolar proton translocating ATPase 95 kDa subunit a isoform 3)</t>
  </si>
  <si>
    <t>ATP synthesis coupled proton transport [GO:0015986]; sequestering of zinc ion [GO:0032119]; vacuolar acidification [GO:0007035]; vacuolar proton-transporting V-type ATPase complex assembly [GO:0070072]; vacuolar sequestering [GO:0043181]</t>
  </si>
  <si>
    <t>AESGGGGGCC</t>
  </si>
  <si>
    <t>AT4G39220</t>
  </si>
  <si>
    <t>O48670</t>
  </si>
  <si>
    <t>RER1A_ARATH</t>
  </si>
  <si>
    <t>Protein RER1A (AtRER1A)</t>
  </si>
  <si>
    <t>protein retention in ER lumen [GO:0006621]; retrograde vesicle-mediated transport, Golgi to endoplasmic reticulum [GO:0006890]</t>
  </si>
  <si>
    <t>MDESGGDSGS</t>
  </si>
  <si>
    <t>AT4G39330</t>
  </si>
  <si>
    <t>P42734</t>
  </si>
  <si>
    <t>CADH9_ARATH</t>
  </si>
  <si>
    <t>Probable cinnamyl alcohol dehydrogenase 9 (AtCAD9) (EC 1.1.1.195)</t>
  </si>
  <si>
    <t>lignin biosynthetic process [GO:0009809]</t>
  </si>
  <si>
    <t>AKSPETEHPN</t>
  </si>
  <si>
    <t>AT4G39460</t>
  </si>
  <si>
    <t>Q94AG6</t>
  </si>
  <si>
    <t>SAMC1_ARATH</t>
  </si>
  <si>
    <t>S-adenosylmethionine carrier 1, chloroplastic/mitochondrial (S-adenosylmethionine transporter 1) (AtSAMT1)</t>
  </si>
  <si>
    <t>chloroplast organization [GO:0009658]; S-adenosyl-L-methionine transport [GO:0015805]</t>
  </si>
  <si>
    <t>SVNTQEDKPF</t>
  </si>
  <si>
    <t>AT5G01260</t>
  </si>
  <si>
    <t>Q93ZD1</t>
  </si>
  <si>
    <t>Q93ZD1_ARATH</t>
  </si>
  <si>
    <t>AT5g01260/F7J8_240 (Carbohydrate-binding-like fold)</t>
  </si>
  <si>
    <t>SSSIKDSQVN</t>
  </si>
  <si>
    <t>AT5G02270</t>
  </si>
  <si>
    <t>Q9LZ98</t>
  </si>
  <si>
    <t>AB20I_ARATH</t>
  </si>
  <si>
    <t>ABC transporter I family member 20 (ABC transporter ABCI.20) (AtABCI20) (GCN-related protein 3) (Non-intrinsic ABC protein 9)</t>
  </si>
  <si>
    <t>AVTEEEKKRN</t>
  </si>
  <si>
    <t>AT5G02770</t>
  </si>
  <si>
    <t>Q9LZ08</t>
  </si>
  <si>
    <t>MOS11_ARATH</t>
  </si>
  <si>
    <t>Protein MODIFIER OF SNC1 11</t>
  </si>
  <si>
    <t>poly(A)+ mRNA export from nucleus [GO:0016973]</t>
  </si>
  <si>
    <t>ATNGEKVTAT</t>
  </si>
  <si>
    <t>AT5G02870</t>
  </si>
  <si>
    <t>P49691</t>
  </si>
  <si>
    <t>RL4B_ARATH</t>
  </si>
  <si>
    <t>60S ribosomal protein L4-2 (L1)</t>
  </si>
  <si>
    <t>VASAAARPLV</t>
  </si>
  <si>
    <t>AT5G03370</t>
  </si>
  <si>
    <t>Q9LZF2</t>
  </si>
  <si>
    <t>Q9LZF2_ARATH</t>
  </si>
  <si>
    <t>Acylphosphatase (EC 3.6.1.7)</t>
  </si>
  <si>
    <t>AESGSSQQSD</t>
  </si>
  <si>
    <t>AT5G03430</t>
  </si>
  <si>
    <t>Q9LZE4</t>
  </si>
  <si>
    <t>Q9LZE4_ARATH</t>
  </si>
  <si>
    <t>Phosphoadenosine phosphosulfate (PAPS) reductase family protein</t>
  </si>
  <si>
    <t>FAD biosynthetic process [GO:0006747]</t>
  </si>
  <si>
    <t>MEIDKAIGES</t>
  </si>
  <si>
    <t>AT5G03660</t>
  </si>
  <si>
    <t>F4KGP6</t>
  </si>
  <si>
    <t>F4KGP6_ARATH</t>
  </si>
  <si>
    <t>Transcriptional activator (DUF662)</t>
  </si>
  <si>
    <t>MQPTETSQPA</t>
  </si>
  <si>
    <t>AT5G03900</t>
  </si>
  <si>
    <t>Q8GW20</t>
  </si>
  <si>
    <t>Y5390_ARATH</t>
  </si>
  <si>
    <t>Uncharacterized protein At5g03900, chloroplastic</t>
  </si>
  <si>
    <t>ASLDKVSGAI</t>
  </si>
  <si>
    <t>AT5G04050</t>
  </si>
  <si>
    <t>Q9LZA5</t>
  </si>
  <si>
    <t>NMAT3_ARATH</t>
  </si>
  <si>
    <t>Nuclear intron maturase 3, mitochondrial (AtnMat3) (EC 3.1.-.-) (Nuclear intron maturase 2 a) (AtnMat2a)</t>
  </si>
  <si>
    <t>Group II intron splicing [GO:0000373]; intron homing [GO:0006314]; mitochondrial mRNA processing [GO:0090615]</t>
  </si>
  <si>
    <t>SSGDLADRVS</t>
  </si>
  <si>
    <t>AT5G04430</t>
  </si>
  <si>
    <t>Q9LZ82</t>
  </si>
  <si>
    <t>BTR1_ARATH</t>
  </si>
  <si>
    <t>Protein BTR1 (Binding to ToMV RNA 1)</t>
  </si>
  <si>
    <t>regulation by virus of viral protein levels in host cell [GO:0046719]; RNA splicing [GO:0008380]</t>
  </si>
  <si>
    <t>MESTESYAAG</t>
  </si>
  <si>
    <t>AT5G04590</t>
  </si>
  <si>
    <t>Q9LZ66</t>
  </si>
  <si>
    <t>SIR_ARATH</t>
  </si>
  <si>
    <t>Assimilatory sulfite reductase (ferredoxin), chloroplastic (AtSiR) (EC 1.8.7.1) (Sulfite reductase (ferredoxin))</t>
  </si>
  <si>
    <t>DNA packaging [GO:0006323]; negative regulation of transcription, DNA-templated [GO:0045892]; regulation of DNA replication [GO:0006275]; response to cold [GO:0009409]; sulfide oxidation, using siroheme sulfite reductase [GO:0019424]; sulfur compound metabolic process [GO:0006790]</t>
  </si>
  <si>
    <t>VSTPAKPETA</t>
  </si>
  <si>
    <t>ASSSSSSPIQ</t>
  </si>
  <si>
    <t>AT5G04885</t>
  </si>
  <si>
    <t>Q0WNW0</t>
  </si>
  <si>
    <t>Q0WNW0_ARATH</t>
  </si>
  <si>
    <t>Glycosyl hydrolase family protein</t>
  </si>
  <si>
    <t>xyloglucan biosynthetic process [GO:0009969]</t>
  </si>
  <si>
    <t>DGEYLLYKDP</t>
  </si>
  <si>
    <t>AT5G05520</t>
  </si>
  <si>
    <t>Q9FFG3</t>
  </si>
  <si>
    <t>Q9FFG3_ARATH</t>
  </si>
  <si>
    <t>Outer membrane OMP85 family protein</t>
  </si>
  <si>
    <t>cellular protein-containing complex assembly [GO:0034622]; protein insertion into mitochondrial outer membrane [GO:0045040]</t>
  </si>
  <si>
    <t>MENPAEKPDP</t>
  </si>
  <si>
    <t>AT5G05580</t>
  </si>
  <si>
    <t>P48622</t>
  </si>
  <si>
    <t>FAD3D_ARATH</t>
  </si>
  <si>
    <t>Temperature-sensitive sn-2 acyl-lipid omega-3 desaturase (ferredoxin), chloroplastic (EC 1.14.19.35) (Temperature-sensitive omega-3 fatty acid desaturase 8, chloroplastic)</t>
  </si>
  <si>
    <t>fatty acid biosynthetic process [GO:0006633]; unsaturated fatty acid biosynthetic process [GO:0006636]</t>
  </si>
  <si>
    <t>VATPLTTLQS</t>
  </si>
  <si>
    <t>AT5G06190</t>
  </si>
  <si>
    <t>F4K2D3</t>
  </si>
  <si>
    <t>F4K2D3_ARATH</t>
  </si>
  <si>
    <t>Transmembrane protein</t>
  </si>
  <si>
    <t>VLIVLGNMEL</t>
  </si>
  <si>
    <t>AT5G06580</t>
  </si>
  <si>
    <t>Q94AX4</t>
  </si>
  <si>
    <t>DLD_ARATH</t>
  </si>
  <si>
    <t>D-lactate dehydrogenase [cytochrome], mitochondrial (AtD-LDH) (EC 1.1.2.4) (D-lactate ferricytochrome C oxidoreductase) (Glycolate dehydrogenase)</t>
  </si>
  <si>
    <t>lactate catabolic process [GO:1903457]; methylglyoxal catabolic process [GO:0051596]</t>
  </si>
  <si>
    <t>GEYKQVPKEL</t>
  </si>
  <si>
    <t>AT5G07240</t>
  </si>
  <si>
    <t>Q9LYP2</t>
  </si>
  <si>
    <t>Q9LYP2_ARATH</t>
  </si>
  <si>
    <t>IQ-domain 24</t>
  </si>
  <si>
    <t>EAALAAARAA</t>
  </si>
  <si>
    <t>AT5G07340</t>
  </si>
  <si>
    <t>Q38798</t>
  </si>
  <si>
    <t>CALX2_ARATH</t>
  </si>
  <si>
    <t>Calnexin homolog 2</t>
  </si>
  <si>
    <t>endoplasmic reticulum unfolded protein response [GO:0030968]; protein folding [GO:0006457]</t>
  </si>
  <si>
    <t>DDQTILYESF</t>
  </si>
  <si>
    <t>AT5G07850</t>
  </si>
  <si>
    <t>Q9SD99</t>
  </si>
  <si>
    <t>Q9SD99_ARATH</t>
  </si>
  <si>
    <t>Anthranilate N-hydroxycinnamoyl/benzoyltransferase-like protein (HXXXD-type acyl-transferase family protein) (Proanthranilate N-benzoyltransferase-like protein)</t>
  </si>
  <si>
    <t>LRDSLAETLV</t>
  </si>
  <si>
    <t>AT5G07870</t>
  </si>
  <si>
    <t>Q9SD97</t>
  </si>
  <si>
    <t>Q9SD97_ARATH</t>
  </si>
  <si>
    <t>HXXXD-type acyl-transferase family protein (N-hydroxycinnamoyl/benzoyltransferase-like protein)</t>
  </si>
  <si>
    <t>cytosol,golgi</t>
  </si>
  <si>
    <t>MDSSSSEVRI</t>
  </si>
  <si>
    <t>AT5G08050</t>
  </si>
  <si>
    <t>Q9SD79</t>
  </si>
  <si>
    <t>Q9SD79_ARATH</t>
  </si>
  <si>
    <t>Wiskott-aldrich syndrome family protein, putative (DUF1118)</t>
  </si>
  <si>
    <t>chloroplast organization [GO:0009658]; granum assembly [GO:0090391]; nonphotochemical quenching [GO:0010196]; positive regulation of transcription, DNA-templated [GO:0045893]; response to karrikin [GO:0080167]; thylakoid membrane organization [GO:0010027]</t>
  </si>
  <si>
    <t>KKSTATPQVK</t>
  </si>
  <si>
    <t>AT5G08060</t>
  </si>
  <si>
    <t>Q9SD78</t>
  </si>
  <si>
    <t>Q9SD78_ARATH</t>
  </si>
  <si>
    <t>Furry</t>
  </si>
  <si>
    <t>AKSVSTAASS</t>
  </si>
  <si>
    <t>AT5G08300</t>
  </si>
  <si>
    <t>P68209</t>
  </si>
  <si>
    <t>SUCA1_ARATH</t>
  </si>
  <si>
    <t>Succinate--CoA ligase [ADP-forming] subunit alpha-1, mitochondrial (EC 6.2.1.5) (Succinyl-CoA synthetase subunit alpha-1) (SCS-alpha-1)</t>
  </si>
  <si>
    <t>nucleoside triphosphate biosynthetic process [GO:0009142]; response to cadmium ion [GO:0046686]; succinate metabolic process [GO:0006105]; succinyl-CoA metabolic process [GO:0006104]; tricarboxylic acid cycle [GO:0006099]</t>
  </si>
  <si>
    <t>ASDPHPPAAV</t>
  </si>
  <si>
    <t>AT5G08650</t>
  </si>
  <si>
    <t>Q9FNM5</t>
  </si>
  <si>
    <t>GUFP_ARATH</t>
  </si>
  <si>
    <t>Translation factor GUF1 homolog, chloroplastic (EC 3.6.5.-) (Elongation factor 4 homolog) (EF-4) (GTPase GUF1 homolog) (Ribosomal back-translocase)</t>
  </si>
  <si>
    <t>positive regulation of translation [GO:0045727]; translation [GO:0006412]</t>
  </si>
  <si>
    <t>ATAGTEPQSG</t>
  </si>
  <si>
    <t>AT5G08670</t>
  </si>
  <si>
    <t>P83483</t>
  </si>
  <si>
    <t>ATPBM_ARATH</t>
  </si>
  <si>
    <t>ATP synthase subunit beta-1, mitochondrial (EC 7.1.2.2)</t>
  </si>
  <si>
    <t>ATSSPASSAA</t>
  </si>
  <si>
    <t>TSSPASSAAP</t>
  </si>
  <si>
    <t>AT5G08740</t>
  </si>
  <si>
    <t>Q8GXR9</t>
  </si>
  <si>
    <t>NDC1_ARATH</t>
  </si>
  <si>
    <t>Alternative NAD(P)H-ubiquinone oxidoreductase C1, chloroplastic/mitochondrial (EC 1.6.5.9) (Alternative NADH dehydrogenase NDC1) (Demethylphylloquinone reductase NDC1) (EC 1.6.5.12) (NADH:ubiquinone reductase (non-electrogenic) NDC1)</t>
  </si>
  <si>
    <t>cellular response to light stimulus [GO:0071482]; oxidation-reduction process [GO:0055114]</t>
  </si>
  <si>
    <t>AVTNNSGTTE</t>
  </si>
  <si>
    <t>AT5G09480</t>
  </si>
  <si>
    <t>Q9FY67</t>
  </si>
  <si>
    <t>Q9FY67_ARATH</t>
  </si>
  <si>
    <t>At5g09480 (Hydroxyproline-rich glycoprotein family protein) (PEE-rich protein)</t>
  </si>
  <si>
    <t>VPEYTEPEEP</t>
  </si>
  <si>
    <t>AT5G09650</t>
  </si>
  <si>
    <t>Q9LXC9</t>
  </si>
  <si>
    <t>IPYR6_ARATH</t>
  </si>
  <si>
    <t>Soluble inorganic pyrophosphatase 6, chloroplastic (EC 3.6.1.1) (Inorganic pyrophosphatase 6) (Pyrophosphate phospho-hydrolase 6) (PPase 6)</t>
  </si>
  <si>
    <t>defense response to bacterium [GO:0042742]; phosphate-containing compound metabolic process [GO:0006796]; response to cadmium ion [GO:0046686]</t>
  </si>
  <si>
    <t>IYNPQVKVQE</t>
  </si>
  <si>
    <t>AT5G10010</t>
  </si>
  <si>
    <t>A2RVJ8</t>
  </si>
  <si>
    <t>HIT4_ARATH</t>
  </si>
  <si>
    <t>Protein HEAT INTOLERANT 4</t>
  </si>
  <si>
    <t>heat acclimation [GO:0010286]; negative regulation of gene silencing [GO:0060969]; regulation of cellular response to heat [GO:1900034]; regulation of mitotic chromosome decondensation [GO:1901651]; response to heat [GO:0009408]</t>
  </si>
  <si>
    <t>MKKGAKRKGV</t>
  </si>
  <si>
    <t>AT5G10160</t>
  </si>
  <si>
    <t>Q9LX13</t>
  </si>
  <si>
    <t>Q9LX13_ARATH</t>
  </si>
  <si>
    <t>(3R)-hydroxymyristoyl-[acyl carrier protein] dehydratase-like protein (At5g10160) (Thioesterase superfamily protein)</t>
  </si>
  <si>
    <t>STDESKSTAE</t>
  </si>
  <si>
    <t>AT5G10780</t>
  </si>
  <si>
    <t>A8MQD8</t>
  </si>
  <si>
    <t>A8MQD8_ARATH</t>
  </si>
  <si>
    <t>ER membrane protein complex subunit-like protein</t>
  </si>
  <si>
    <t>protein folding in endoplasmic reticulum [GO:0034975]</t>
  </si>
  <si>
    <t>MDKGKAVMGT</t>
  </si>
  <si>
    <t>AT5G11390</t>
  </si>
  <si>
    <t>Q8L7E5</t>
  </si>
  <si>
    <t>WIT1_ARATH</t>
  </si>
  <si>
    <t>WPP domain-interacting tail-anchored protein 1</t>
  </si>
  <si>
    <t>METETEHDRT</t>
  </si>
  <si>
    <t>AT5G11670</t>
  </si>
  <si>
    <t>Q9LYG3</t>
  </si>
  <si>
    <t>MAOP2_ARATH</t>
  </si>
  <si>
    <t>NADP-dependent malic enzyme 2 (AtNADP-ME2) (NADP-malic enzyme 2) (EC 1.1.1.40)</t>
  </si>
  <si>
    <t>malate metabolic process [GO:0006108]; pentose-phosphate shunt, oxidative branch [GO:0009051]; protein homooligomerization [GO:0051260]; pyruvate metabolic process [GO:0006090]; response to cadmium ion [GO:0046686]</t>
  </si>
  <si>
    <t>GSTPTDLPGE</t>
  </si>
  <si>
    <t>AT5G12120</t>
  </si>
  <si>
    <t>Q9FMQ0</t>
  </si>
  <si>
    <t>Q9FMQ0_ARATH</t>
  </si>
  <si>
    <t>AT5g12120/MXC9_8 (At5g12120) (Ubiquitin-associated/translation elongation factor EF1B protein)</t>
  </si>
  <si>
    <t>SSASKMKSRD</t>
  </si>
  <si>
    <t>AT5G12140</t>
  </si>
  <si>
    <t>Q945Q1</t>
  </si>
  <si>
    <t>CYT1_ARATH</t>
  </si>
  <si>
    <t>Cysteine proteinase inhibitor 1 (AtCYS-1)</t>
  </si>
  <si>
    <t>cellular response to cold [GO:0070417]; cellular response to heat [GO:0034605]; cellular response to water deprivation [GO:0042631]; defense response [GO:0006952]; response to wounding [GO:0009611]</t>
  </si>
  <si>
    <t>ADQQAGTIVG</t>
  </si>
  <si>
    <t>AT5G12410</t>
  </si>
  <si>
    <t>Q94CK1</t>
  </si>
  <si>
    <t>Q94CK1_ARATH</t>
  </si>
  <si>
    <t>At5g12410 (At5g12410/At5g12410) (THUMP domain-containing protein)</t>
  </si>
  <si>
    <t>tRNA modification [GO:0006400]</t>
  </si>
  <si>
    <t>ASGDQSKKRK</t>
  </si>
  <si>
    <t>AT5G12470</t>
  </si>
  <si>
    <t>Q94CJ5</t>
  </si>
  <si>
    <t>RER4_ARATH</t>
  </si>
  <si>
    <t>Protein RETICULATA-RELATED 4, chloroplastic</t>
  </si>
  <si>
    <t>multicellular organism development [GO:0007275]</t>
  </si>
  <si>
    <t>ASSGNGGSDN</t>
  </si>
  <si>
    <t>AT5G13420</t>
  </si>
  <si>
    <t>Q9LYR4</t>
  </si>
  <si>
    <t>Q9LYR4_ARATH</t>
  </si>
  <si>
    <t>Aldolase-type TIM barrel family protein (Putative transaldolase) (Transaldolase-like protein)</t>
  </si>
  <si>
    <t>carbohydrate metabolic process [GO:0005975]; lignin biosynthetic process [GO:0009809]; pentose-phosphate shunt [GO:0006098]; response to cadmium ion [GO:0046686]; shikimate biosynthetic process [GO:0033587]</t>
  </si>
  <si>
    <t>SVSGGNGTAG</t>
  </si>
  <si>
    <t>AT5G13630</t>
  </si>
  <si>
    <t>Q9FNB0</t>
  </si>
  <si>
    <t>CHLH_ARATH</t>
  </si>
  <si>
    <t>Magnesium-chelatase subunit ChlH, chloroplastic (Mg-chelatase subunit H) (EC 6.6.1.1) (ABA-binding protein) (Mg-protoporphyrin IX chelatase subunit ChlH) (Protein CONDITIONAL CHLORINA) (Protein GENOMES UNCOUPLED 5) (Protein RAPID TRANSPIRATION IN DETACHED LEAVES 1)</t>
  </si>
  <si>
    <t>AVSGNGLFTQ</t>
  </si>
  <si>
    <t>AT5G13650</t>
  </si>
  <si>
    <t>F4K410</t>
  </si>
  <si>
    <t>SVR3_ARATH</t>
  </si>
  <si>
    <t>Putative elongation factor TypA-like SVR3, chloroplastic (Protein HAPPY ON NORFLURAZON 23) (Protein SUPPRESSOR OF VARIEGATION 3)</t>
  </si>
  <si>
    <t>protein stabilization [GO:0050821]; response to cold [GO:0009409]; rRNA processing [GO:0006364]; translation [GO:0006412]</t>
  </si>
  <si>
    <t>SASPSTAEPA</t>
  </si>
  <si>
    <t>AT5G14220</t>
  </si>
  <si>
    <t>Q8S9J1</t>
  </si>
  <si>
    <t>PPOCM_ARATH</t>
  </si>
  <si>
    <t>Protoporphyrinogen oxidase 2, chloroplastic/mitochondrial (PPO2) (EC 1.3.3.4) (Protein MATERNAL EFFECT EMBRYO ARREST 61)</t>
  </si>
  <si>
    <t>chlorophyll biosynthetic process [GO:0015995]; embryo development ending in seed dormancy [GO:0009793]; protoporphyrinogen IX biosynthetic process [GO:0006782]</t>
  </si>
  <si>
    <t>ASGAVADHQI</t>
  </si>
  <si>
    <t>AT5G14260</t>
  </si>
  <si>
    <t>Q8VZB5</t>
  </si>
  <si>
    <t>Q8VZB5_ARATH</t>
  </si>
  <si>
    <t>Rubisco methyltransferase family protein</t>
  </si>
  <si>
    <t>peptidyl-lysine monomethylation [GO:0018026]</t>
  </si>
  <si>
    <t>SSDTLVASGS</t>
  </si>
  <si>
    <t>SSSDTLVASG</t>
  </si>
  <si>
    <t>SDTLVASGSP</t>
  </si>
  <si>
    <t>VSSSDTLVAS</t>
  </si>
  <si>
    <t>AT5G15610</t>
  </si>
  <si>
    <t>Q0WSE9</t>
  </si>
  <si>
    <t>Q0WSE9_ARATH</t>
  </si>
  <si>
    <t>Eukaryotic translation initiation factor 3 subunit M (eIF3m)</t>
  </si>
  <si>
    <t>TTIVPTSEED</t>
  </si>
  <si>
    <t>AT5G16440</t>
  </si>
  <si>
    <t>Q38929</t>
  </si>
  <si>
    <t>IDI1_ARATH</t>
  </si>
  <si>
    <t>Isopentenyl-diphosphate Delta-isomerase I, chloroplastic (EC 5.3.3.2) (Isopentenyl pyrophosphate isomerase I) (IPP isomerase I)</t>
  </si>
  <si>
    <t>chlorophyll biosynthetic process [GO:0015995]; dimethylallyl diphosphate biosynthetic process [GO:0050992]; isopentenyl diphosphate biosynthetic process [GO:0009240]; photosynthesis [GO:0015979]</t>
  </si>
  <si>
    <t>TDSNDAGMDA</t>
  </si>
  <si>
    <t>AT5G16730</t>
  </si>
  <si>
    <t>Q9LFE4</t>
  </si>
  <si>
    <t>Y5673_ARATH</t>
  </si>
  <si>
    <t>WEB family protein At5g16730, chloroplastic</t>
  </si>
  <si>
    <t>reciprocal meiotic recombination [GO:0007131]</t>
  </si>
  <si>
    <t>ASKTKTSLSE</t>
  </si>
  <si>
    <t>AT5G16780</t>
  </si>
  <si>
    <t>Q9LFE0</t>
  </si>
  <si>
    <t>DOT2_ARATH</t>
  </si>
  <si>
    <t>SART-1 family protein DOT2 (Protein DEFECTIVELY ORGANIZED TRIBUTARIES 2) (Protein MERISTEM-DEFECTIVE)</t>
  </si>
  <si>
    <t>cotyledon vascular tissue pattern formation [GO:0010588]; flower development [GO:0009908]; leaf development [GO:0048366]; leaf vascular tissue pattern formation [GO:0010305]; maturation of 5S rRNA [GO:0000481]; meristem structural organization [GO:0009933]; mRNA cis splicing, via spliceosome [GO:0045292]; phloem or xylem histogenesis [GO:0010087]; post-embryonic root development [GO:0048528]; root development [GO:0048364]; shoot system development [GO:0048367]</t>
  </si>
  <si>
    <t>MEVEKSKSRH</t>
  </si>
  <si>
    <t>AT5G17010</t>
  </si>
  <si>
    <t>Q6AWX0</t>
  </si>
  <si>
    <t>XYLL2_ARATH</t>
  </si>
  <si>
    <t>D-xylose-proton symporter-like 2</t>
  </si>
  <si>
    <t>ALDPEQQQPI</t>
  </si>
  <si>
    <t>AT5G17310</t>
  </si>
  <si>
    <t>P57751</t>
  </si>
  <si>
    <t>UGPA1_ARATH</t>
  </si>
  <si>
    <t>UTP--glucose-1-phosphate uridylyltransferase 1 (EC 2.7.7.9) (UDP-glucose pyrophosphorylase 1) (AtUGP1) (UDPGP 1) (UGPase 1)</t>
  </si>
  <si>
    <t>callose deposition in cell wall [GO:0052543]; glycogen metabolic process [GO:0005977]; pollen development [GO:0009555]; positive regulation of cell death [GO:0010942]; response to cadmium ion [GO:0046686]; UDP-glucose metabolic process [GO:0006011]</t>
  </si>
  <si>
    <t>AATATEKLPQ</t>
  </si>
  <si>
    <t>AT5G17670</t>
  </si>
  <si>
    <t>Q9FN84</t>
  </si>
  <si>
    <t>Q9FN84_ARATH</t>
  </si>
  <si>
    <t>Alpha/beta-Hydrolases superfamily protein</t>
  </si>
  <si>
    <t>ATSPSSSSSA</t>
  </si>
  <si>
    <t>AT5G18520</t>
  </si>
  <si>
    <t>F4JY11</t>
  </si>
  <si>
    <t>CAND7_ARATH</t>
  </si>
  <si>
    <t>Protein CANDIDATE G-PROTEIN COUPLED RECEPTOR 7 (AtCand7)</t>
  </si>
  <si>
    <t>G protein-coupled receptor signaling pathway [GO:0007186]; response to molecule of bacterial origin [GO:0002237]; root morphogenesis [GO:0010015]</t>
  </si>
  <si>
    <t>EIKSLVISDD</t>
  </si>
  <si>
    <t>AT5G18660</t>
  </si>
  <si>
    <t>Q1H537</t>
  </si>
  <si>
    <t>DCVR_ARATH</t>
  </si>
  <si>
    <t>Divinyl chlorophyllide a 8-vinyl-reductase, chloroplastic (EC 1.3.1.75) (Protein PALE-GREEN AND CHLOROPHYLL B REDUCED 2)</t>
  </si>
  <si>
    <t>chlorophyll biosynthetic process [GO:0015995]</t>
  </si>
  <si>
    <t>SLDSGISEIA</t>
  </si>
  <si>
    <t>AT5G19220</t>
  </si>
  <si>
    <t>P55229</t>
  </si>
  <si>
    <t>GLGL1_ARATH</t>
  </si>
  <si>
    <t>Glucose-1-phosphate adenylyltransferase large subunit 1, chloroplastic (EC 2.7.7.27) (ADP-glucose pyrophosphorylase) (ADP-glucose synthase) (AGPase S) (Alpha-D-glucose-1-phosphate adenyl transferase)</t>
  </si>
  <si>
    <t>glycogen biosynthetic process [GO:0005978]; starch biosynthetic process [GO:0019252]</t>
  </si>
  <si>
    <t>SLNSVAGESK</t>
  </si>
  <si>
    <t>SVAGESKVQE</t>
  </si>
  <si>
    <t>AT5G19250</t>
  </si>
  <si>
    <t>P59833</t>
  </si>
  <si>
    <t>UGPI3_ARATH</t>
  </si>
  <si>
    <t>Uncharacterized GPI-anchored protein At5g19250</t>
  </si>
  <si>
    <t>DTADEEDVLL</t>
  </si>
  <si>
    <t>AT5G19510</t>
  </si>
  <si>
    <t>Q9SCX3</t>
  </si>
  <si>
    <t>EF1B2_ARATH</t>
  </si>
  <si>
    <t>Elongation factor 1-beta 2 (EF-1-beta 2) (Elongation factor 1-beta' 2) (EF-1-beta' 2) (Elongation factor 1B-alpha 2) (eEF-1B alpha 2)</t>
  </si>
  <si>
    <t>defense response to bacterium [GO:0042742]; translational elongation [GO:0006414]</t>
  </si>
  <si>
    <t>AVTFSDLHTE</t>
  </si>
  <si>
    <t>AT5G19990</t>
  </si>
  <si>
    <t>Q9C5U3</t>
  </si>
  <si>
    <t>PRS8A_ARATH</t>
  </si>
  <si>
    <t>26S proteasome regulatory subunit 8 homolog A (26S proteasome AAA-ATPase subunit RPT6a) (26S proteasome subunit 8 homolog A) (Regulatory particle triple-A ATPase subunit 6a)</t>
  </si>
  <si>
    <t>positive regulation of RNA polymerase II transcriptional preinitiation complex assembly [GO:0045899]; protein catabolic process [GO:0030163]</t>
  </si>
  <si>
    <t>AAVGVDSRRP</t>
  </si>
  <si>
    <t>AT5G20260</t>
  </si>
  <si>
    <t>Q3E9A4</t>
  </si>
  <si>
    <t>GLYT5_ARATH</t>
  </si>
  <si>
    <t>Probable glycosyltransferase At5g20260 (EC 2.4.-.-)</t>
  </si>
  <si>
    <t>cell wall organization [GO:0071555]; protein glycosylation [GO:0006486]</t>
  </si>
  <si>
    <t>EGLAKSRSAI</t>
  </si>
  <si>
    <t>AT5G20570</t>
  </si>
  <si>
    <t>Q940X7</t>
  </si>
  <si>
    <t>RBX1A_ARATH</t>
  </si>
  <si>
    <t>RING-box protein 1a (At-Rbx1;1) (Protein RING of cullins 1) (RBX1-2) (RBX1a-At)</t>
  </si>
  <si>
    <t>protein neddylation [GO:0045116]; SCF-dependent proteasomal ubiquitin-dependent protein catabolic process [GO:0031146]; ubiquitin-dependent protein catabolic process [GO:0006511]</t>
  </si>
  <si>
    <t>ATLDSDVTMI</t>
  </si>
  <si>
    <t>AT5G20720</t>
  </si>
  <si>
    <t>O65282</t>
  </si>
  <si>
    <t>CH20_ARATH</t>
  </si>
  <si>
    <t>20 kDa chaperonin, chloroplastic (Chaperonin 10) (Ch-CPN10) (Cpn10) (Chaperonin 20) (Protein Cpn21)</t>
  </si>
  <si>
    <t>chaperone cofactor-dependent protein refolding [GO:0051085]; negative regulation of abscisic acid-activated signaling pathway [GO:0009788]; positive regulation of superoxide dismutase activity [GO:1901671]; protein heterotetramerization [GO:0051290]; response to cadmium ion [GO:0046686]; response to cold [GO:0009409]</t>
  </si>
  <si>
    <t>ASVVAPKYTS</t>
  </si>
  <si>
    <t>SVVAPKYTSI</t>
  </si>
  <si>
    <t>AT5G20890</t>
  </si>
  <si>
    <t>Q940P8</t>
  </si>
  <si>
    <t>TCPB_ARATH</t>
  </si>
  <si>
    <t>T-complex protein 1 subunit beta (TCP-1-beta) (CCT-beta) (Chaperonin CCT2)</t>
  </si>
  <si>
    <t>PIDKIFKDDA</t>
  </si>
  <si>
    <t>AT5G20920</t>
  </si>
  <si>
    <t>Q41969</t>
  </si>
  <si>
    <t>IF2B_ARATH</t>
  </si>
  <si>
    <t>Eukaryotic translation initiation factor 2 subunit beta (eIF2-beta) (Protein EMBRYO DEFECTIVE 1401)</t>
  </si>
  <si>
    <t>formation of cytoplasmic translation initiation complex [GO:0001732]; formation of translation preinitiation complex [GO:0001731]</t>
  </si>
  <si>
    <t>ADEINEIREE</t>
  </si>
  <si>
    <t>AT5G20950</t>
  </si>
  <si>
    <t>Q8W112</t>
  </si>
  <si>
    <t>Q8W112_ARATH</t>
  </si>
  <si>
    <t>Beta-D-glucan exohydrolase-like protein (Glycosyl hydrolase family protein) (Putative beta-D-glucan exohydrolase)</t>
  </si>
  <si>
    <t>TLKYKDPKQP</t>
  </si>
  <si>
    <t>AT5G20990</t>
  </si>
  <si>
    <t>Q39054</t>
  </si>
  <si>
    <t>CNX1_ARATH</t>
  </si>
  <si>
    <t>Molybdopterin biosynthesis protein CNX1 (Molybdenum cofactor biosynthesis enzyme CNX1) [Includes: Molybdopterin molybdenumtransferase (MPT Mo-transferase) (EC 2.10.1.1) (Domain E); Molybdopterin adenylyltransferase (MPT adenylyltransferase) (EC 2.7.7.75) (Domain G)]</t>
  </si>
  <si>
    <t>auxin-activated signaling pathway [GO:0009734]; molybdenum incorporation into molybdenum-molybdopterin complex [GO:0018315]; molybdopterin cofactor biosynthetic process [GO:0032324]; Mo-molybdopterin cofactor biosynthetic process [GO:0006777]; response to metal ion [GO:0010038]</t>
  </si>
  <si>
    <t>MEGQGCCGGG</t>
  </si>
  <si>
    <t>AT5G22140</t>
  </si>
  <si>
    <t>F4K8F9</t>
  </si>
  <si>
    <t>F4K8F9_ARATH</t>
  </si>
  <si>
    <t>FAD/NAD(P)-binding oxidoreductase family protein</t>
  </si>
  <si>
    <t>MEGIESGSKQ</t>
  </si>
  <si>
    <t>AT5G23120</t>
  </si>
  <si>
    <t>O82660</t>
  </si>
  <si>
    <t>P2SAF_ARATH</t>
  </si>
  <si>
    <t>Photosystem II stability/assembly factor HCF136, chloroplastic</t>
  </si>
  <si>
    <t>photosynthesis [GO:0015979]; plastid organization [GO:0009657]; response to cadmium ion [GO:0046686]</t>
  </si>
  <si>
    <t>DEQLSEWERV</t>
  </si>
  <si>
    <t>AT5G23250</t>
  </si>
  <si>
    <t>Q8LAD2</t>
  </si>
  <si>
    <t>SUCA2_ARATH</t>
  </si>
  <si>
    <t>Succinate--CoA ligase [ADP-forming] subunit alpha-2, mitochondrial (EC 6.2.1.5) (Succinyl-CoA synthetase subunit alpha-2) (SCS-alpha-2)</t>
  </si>
  <si>
    <t>nucleoside triphosphate biosynthetic process [GO:0009142]; succinate metabolic process [GO:0006105]; succinyl-CoA metabolic process [GO:0006104]; tricarboxylic acid cycle [GO:0006099]</t>
  </si>
  <si>
    <t>GTTPPPPAAV</t>
  </si>
  <si>
    <t>AT5G23420</t>
  </si>
  <si>
    <t>Q8LDF9</t>
  </si>
  <si>
    <t>HMGB7_ARATH</t>
  </si>
  <si>
    <t>High mobility group B protein 7 (Nucleosome/chromatin assembly factor group D 07) (Nucleosome/chromatin assembly factor group D 7) (Protein NUCLEAR FUSION DEFECTIVE 7)</t>
  </si>
  <si>
    <t>karyogamy [GO:0000741]; polar nucleus fusion [GO:0010197]</t>
  </si>
  <si>
    <t>AGPSTTSNAP</t>
  </si>
  <si>
    <t>AT5G23600</t>
  </si>
  <si>
    <t>Q9LT04</t>
  </si>
  <si>
    <t>Q9LT04_ARATH</t>
  </si>
  <si>
    <t>At5g23600 (RNA 2'-phosphotransferase, Tpt1 / KptA family) (Similarity to phosphotransferase)</t>
  </si>
  <si>
    <t>tRNA splicing, via endonucleolytic cleavage and ligation [GO:0006388]</t>
  </si>
  <si>
    <t>FSLIDEDGEL</t>
  </si>
  <si>
    <t>AT5G24310</t>
  </si>
  <si>
    <t>Q6NMC6</t>
  </si>
  <si>
    <t>ABIL3_ARATH</t>
  </si>
  <si>
    <t>Protein ABIL3 (Abl interactor-like protein 3) (AtABIL3)</t>
  </si>
  <si>
    <t>root development [GO:0048364]; trichome morphogenesis [GO:0010090]</t>
  </si>
  <si>
    <t>EVAGTELRVS</t>
  </si>
  <si>
    <t>AT5G24400</t>
  </si>
  <si>
    <t>Q84WW2</t>
  </si>
  <si>
    <t>6PGL3_ARATH</t>
  </si>
  <si>
    <t>6-phosphogluconolactonase 3, chloroplastic (6PGL3) (EC 3.1.1.31) (Protein EMBRYO DEFECTIVE 2024)</t>
  </si>
  <si>
    <t>peroxisome,plastid</t>
  </si>
  <si>
    <t>carbohydrate metabolic process [GO:0005975]; cellular response to redox state [GO:0071461]; defense response to bacterium [GO:0042742]; defense response to oomycetes [GO:0002229]; nitrate assimilation [GO:0042128]; pentose-phosphate shunt, oxidative branch [GO:0009051]</t>
  </si>
  <si>
    <t>ATTNIGKEEK</t>
  </si>
  <si>
    <t>AT5G24650</t>
  </si>
  <si>
    <t>Q9FLT9</t>
  </si>
  <si>
    <t>HP302_ARATH</t>
  </si>
  <si>
    <t>Chloroplastic import inner membrane translocase subunit HP30-2 (Hypothetical inner plastid envelope protein of 30 kDa 2) (AtHP30-2) (Hypothetical protein 30-2)</t>
  </si>
  <si>
    <t>GKDGEGDKKR</t>
  </si>
  <si>
    <t>AT5G25460</t>
  </si>
  <si>
    <t>Q94F20</t>
  </si>
  <si>
    <t>Q94F20_ARATH</t>
  </si>
  <si>
    <t>At5g25460</t>
  </si>
  <si>
    <t>response to karrikin [GO:0080167]; root morphogenesis [GO:0010015]</t>
  </si>
  <si>
    <t>AKSTVSFRDG</t>
  </si>
  <si>
    <t>AT5G25475</t>
  </si>
  <si>
    <t>Q680D9</t>
  </si>
  <si>
    <t>Y5475_ARATH</t>
  </si>
  <si>
    <t>B3 domain-containing protein At5g25475</t>
  </si>
  <si>
    <t>MLPKNAIEKI</t>
  </si>
  <si>
    <t>AT5G25754</t>
  </si>
  <si>
    <t>F4JY76</t>
  </si>
  <si>
    <t>F4JY76_ARATH</t>
  </si>
  <si>
    <t>Eukaryotic translation initiation factor 3 subunit L (eIF3l)</t>
  </si>
  <si>
    <t>formation of cytoplasmic translation initiation complex [GO:0001732]; translational initiation [GO:0006413]</t>
  </si>
  <si>
    <t>ASSNEYEEGP</t>
  </si>
  <si>
    <t>AT5G26360</t>
  </si>
  <si>
    <t>Q84WV1</t>
  </si>
  <si>
    <t>TCPG_ARATH</t>
  </si>
  <si>
    <t>T-complex protein 1 subunit gamma (TCP-1-gamma) (CCT-gamma) (Chaperonin CCT3)</t>
  </si>
  <si>
    <t>MHAPVLVLSD</t>
  </si>
  <si>
    <t>AT5G26830</t>
  </si>
  <si>
    <t>O04630</t>
  </si>
  <si>
    <t>SYTM1_ARATH</t>
  </si>
  <si>
    <t>Threonine--tRNA ligase, mitochondrial 1 (EC 6.1.1.3) (AtSYT1) (Threonyl-tRNA synthetase) (ThrRS)</t>
  </si>
  <si>
    <t>threonyl-tRNA aminoacylation [GO:0006435]</t>
  </si>
  <si>
    <t>AANHPKDEAY</t>
  </si>
  <si>
    <t>AT5G27640</t>
  </si>
  <si>
    <t>Q9C5Z1</t>
  </si>
  <si>
    <t>EIF3B_ARATH</t>
  </si>
  <si>
    <t>Eukaryotic translation initiation factor 3 subunit B (eIF3b) (eIF-3-eta) (eIF3 p110) (p82)</t>
  </si>
  <si>
    <t>MEVVDIDARA</t>
  </si>
  <si>
    <t>AT5G27700</t>
  </si>
  <si>
    <t>Q3E902</t>
  </si>
  <si>
    <t>RS212_ARATH</t>
  </si>
  <si>
    <t>40S ribosomal protein S21-2</t>
  </si>
  <si>
    <t>endonucleolytic cleavage in ITS1 to separate SSU-rRNA from 5.8S rRNA and LSU-rRNA from tricistronic rRNA transcript (SSU-rRNA, 5.8S rRNA, LSU-rRNA) [GO:0000447]; endonucleolytic cleavage to generate mature 3'-end of SSU-rRNA from (SSU-rRNA, 5.8S rRNA, LSU-rRNA) [GO:0000461]; translation [GO:0006412]</t>
  </si>
  <si>
    <t>MQNEEGQVTE</t>
  </si>
  <si>
    <t>AT5G28450</t>
  </si>
  <si>
    <t>F4K8I1</t>
  </si>
  <si>
    <t>F4K8I1_ARATH</t>
  </si>
  <si>
    <t>MACLQLIANV</t>
  </si>
  <si>
    <t>AT5G28840</t>
  </si>
  <si>
    <t>Q93VR3</t>
  </si>
  <si>
    <t>GME_ARATH</t>
  </si>
  <si>
    <t>GDP-mannose 3,5-epimerase (GDP-Man 3,5-epimerase) (EC 5.1.3.18)</t>
  </si>
  <si>
    <t>L-ascorbic acid biosynthetic process [GO:0019853]</t>
  </si>
  <si>
    <t>GTTNGTDYGA</t>
  </si>
  <si>
    <t>AT5G30510</t>
  </si>
  <si>
    <t>Q93VC7</t>
  </si>
  <si>
    <t>RPS1_ARATH</t>
  </si>
  <si>
    <t>30S ribosomal protein S1, chloroplastic (Plastid ribosomal protein S1) (PRPS1)</t>
  </si>
  <si>
    <t>AVAMSSGQTK</t>
  </si>
  <si>
    <t>AT5G35360</t>
  </si>
  <si>
    <t>O04983</t>
  </si>
  <si>
    <t>ACCC_ARATH</t>
  </si>
  <si>
    <t>Biotin carboxylase, chloroplastic (EC 6.3.4.14) (Acetyl-CoA carboxylase subunit A) (ACC) (EC 6.4.1.2)</t>
  </si>
  <si>
    <t>fatty acid biosynthetic process [GO:0006633]; malonyl-CoA biosynthetic process [GO:2001295]</t>
  </si>
  <si>
    <t>SGGDKILVAN</t>
  </si>
  <si>
    <t>AT5G35620</t>
  </si>
  <si>
    <t>O04663</t>
  </si>
  <si>
    <t>IF4E4_ARATH</t>
  </si>
  <si>
    <t>Eukaryotic translation initiation factor isoform 4E (eIF(iso)4E) (Protein LOSS OF SUSCEPTIBILITY TO POTYVIRUS 1) (eIF-(iso)4F 25 kDa subunit) (eIF-(iso)4F p28 subunit) (eIF4Eiso protein) (mRNA cap-binding protein)</t>
  </si>
  <si>
    <t>negative regulation of defense response to virus [GO:0050687]; response to virus [GO:0009615]</t>
  </si>
  <si>
    <t>ATDDVNEPLP</t>
  </si>
  <si>
    <t>AT5G35630</t>
  </si>
  <si>
    <t>Q43127</t>
  </si>
  <si>
    <t>GLNA2_ARATH</t>
  </si>
  <si>
    <t>Glutamine synthetase, chloroplastic/mitochondrial (EC 6.3.1.2) (GS2) (Glutamate--ammonia ligase)</t>
  </si>
  <si>
    <t>aging [GO:0007568]; ammonia assimilation cycle [GO:0019676]; glutamine biosynthetic process [GO:0006542]; response to cadmium ion [GO:0046686]</t>
  </si>
  <si>
    <t>LQSDNSTVNR</t>
  </si>
  <si>
    <t>AT5G35970</t>
  </si>
  <si>
    <t>F4K1G7</t>
  </si>
  <si>
    <t>F4K1G7_ARATH</t>
  </si>
  <si>
    <t>P-loop containing nucleoside triphosphate hydrolases superfamily protein</t>
  </si>
  <si>
    <t>SGVNGGSSVT</t>
  </si>
  <si>
    <t>AT5G37510</t>
  </si>
  <si>
    <t>Q9FGI6</t>
  </si>
  <si>
    <t>NDUS1_ARATH</t>
  </si>
  <si>
    <t>NADH dehydrogenase [ubiquinone] iron-sulfur protein 1, mitochondrial (EC 1.6.99.3) (EC 7.1.1.2) (Protein EMBRYO DEFECTIVE 1467)</t>
  </si>
  <si>
    <t>ATP synthesis coupled electron transport [GO:0042773]; cellular respiration [GO:0045333]; photorespiration [GO:0009853]; response to oxidative stress [GO:0006979]</t>
  </si>
  <si>
    <t>PESAAVSEPE</t>
  </si>
  <si>
    <t>AT5G38660</t>
  </si>
  <si>
    <t>Q2HIR7</t>
  </si>
  <si>
    <t>Q2HIR7_ARATH</t>
  </si>
  <si>
    <t>Acclimation of photosynthesis to environment (At5g38660)</t>
  </si>
  <si>
    <t>AADSTSSSPS</t>
  </si>
  <si>
    <t>AT5G39590</t>
  </si>
  <si>
    <t>Q9FKA3</t>
  </si>
  <si>
    <t>Q9FKA3_ARATH</t>
  </si>
  <si>
    <t>TLD-domain containing nucleolar protein</t>
  </si>
  <si>
    <t>GASSSTDDKE</t>
  </si>
  <si>
    <t>AT5G39740</t>
  </si>
  <si>
    <t>P49227</t>
  </si>
  <si>
    <t>RL52_ARATH</t>
  </si>
  <si>
    <t>60S ribosomal protein L5-2</t>
  </si>
  <si>
    <t>cell division [GO:0051301]; leaf morphogenesis [GO:0009965]; ribosomal large subunit assembly [GO:0000027]; translation [GO:0006412]</t>
  </si>
  <si>
    <t>VFVKSSKSNA</t>
  </si>
  <si>
    <t>AT5G39830</t>
  </si>
  <si>
    <t>Q9LU10</t>
  </si>
  <si>
    <t>DEGP8_ARATH</t>
  </si>
  <si>
    <t>Protease Do-like 8, chloroplastic (EC 3.4.21.-)</t>
  </si>
  <si>
    <t>photosystem II repair [GO:0010206]; proteolysis [GO:0006508]</t>
  </si>
  <si>
    <t>LGDPSVATVE</t>
  </si>
  <si>
    <t>AT5G40040</t>
  </si>
  <si>
    <t>Q9LUK2</t>
  </si>
  <si>
    <t>RLA25_ARATH</t>
  </si>
  <si>
    <t>60S acidic ribosomal protein P2-5</t>
  </si>
  <si>
    <t>EKMAALSSGG</t>
  </si>
  <si>
    <t>AT5G40200</t>
  </si>
  <si>
    <t>Q9FL12</t>
  </si>
  <si>
    <t>DEGP9_ARATH</t>
  </si>
  <si>
    <t>Protease Do-like 9 (EC 3.4.21.-)</t>
  </si>
  <si>
    <t>MKNSEKRGRK</t>
  </si>
  <si>
    <t>AT5G40890</t>
  </si>
  <si>
    <t>P92941</t>
  </si>
  <si>
    <t>CLCA_ARATH</t>
  </si>
  <si>
    <t>Chloride channel protein CLC-a (AtCLC-a) (CBS domain-containing protein CBSCLC5)</t>
  </si>
  <si>
    <t>chloride transport [GO:0006821]; nitrate transport [GO:0015706]; regulation of ion transmembrane transport [GO:0034765]; response to nitrate [GO:0010167]</t>
  </si>
  <si>
    <t>MDEDGNLQIS</t>
  </si>
  <si>
    <t>AT5G40930</t>
  </si>
  <si>
    <t>P82805</t>
  </si>
  <si>
    <t>TO204_ARATH</t>
  </si>
  <si>
    <t>Mitochondrial import receptor subunit TOM20-4 (Translocase of outer membrane 20 kDa subunit 4)</t>
  </si>
  <si>
    <t>protein insertion into mitochondrial outer membrane [GO:0045040]; protein targeting to mitochondrion [GO:0006626]</t>
  </si>
  <si>
    <t>MDMQNENERL</t>
  </si>
  <si>
    <t>AT5G40950</t>
  </si>
  <si>
    <t>Q9FLN4</t>
  </si>
  <si>
    <t>RK27_ARATH</t>
  </si>
  <si>
    <t>50S ribosomal protein L27, chloroplastic (CL27)</t>
  </si>
  <si>
    <t>AHKKGAGSTK</t>
  </si>
  <si>
    <t>AT5G41580</t>
  </si>
  <si>
    <t>F4JYG0</t>
  </si>
  <si>
    <t>PIAL2_ARATH</t>
  </si>
  <si>
    <t>E4 SUMO-protein ligase PIAL2 (EC 2.3.2.-) (Protein INHIBITOR OF ACTIVATED STAT-LIKE 2)</t>
  </si>
  <si>
    <t>positive regulation of sulfur metabolic process [GO:0051176]; protein sumoylation [GO:0016925]; response to abscisic acid [GO:0009737]; response to osmotic stress [GO:0006970]; response to salt stress [GO:0009651]</t>
  </si>
  <si>
    <t>AASLVNSFRL</t>
  </si>
  <si>
    <t>AT5G41770</t>
  </si>
  <si>
    <t>F4JZX8</t>
  </si>
  <si>
    <t>F4JZX8_ARATH</t>
  </si>
  <si>
    <t>Crooked neck protein, putative / cell cycle protein</t>
  </si>
  <si>
    <t>mRNA splicing, via spliceosome [GO:0000398]; spliceosomal complex assembly [GO:0000245]</t>
  </si>
  <si>
    <t>ASGGKDSDRT</t>
  </si>
  <si>
    <t>AT5G42250</t>
  </si>
  <si>
    <t>Q9FH04</t>
  </si>
  <si>
    <t>ADHL7_ARATH</t>
  </si>
  <si>
    <t>Alcohol dehydrogenase-like 7 (EC 1.1.1.1)</t>
  </si>
  <si>
    <t>formaldehyde catabolic process [GO:0046294]</t>
  </si>
  <si>
    <t>MENGNSSSDN</t>
  </si>
  <si>
    <t>AT5G42850</t>
  </si>
  <si>
    <t>Q9FMN4</t>
  </si>
  <si>
    <t>TCLOT_ARATH</t>
  </si>
  <si>
    <t>Thioredoxin-like protein Clot (Thioredoxin Clot) (AtClot)</t>
  </si>
  <si>
    <t>cell redox homeostasis [GO:0045454]</t>
  </si>
  <si>
    <t>TLKKVDANPS</t>
  </si>
  <si>
    <t>AT5G42950</t>
  </si>
  <si>
    <t>Q9FMM3</t>
  </si>
  <si>
    <t>EXA1_ARATH</t>
  </si>
  <si>
    <t>Protein ESSENTIAL FOR POTEXVIRUS ACCUMULATION 1 (Plant SMY2-type ILE-GYF domain-containing protein 1) (Protein MUTANT, SNC1-ENHANCING 11)</t>
  </si>
  <si>
    <t>defense response to virus [GO:0051607]; response to abscisic acid [GO:0009737]</t>
  </si>
  <si>
    <t>ANSSAGSAAD</t>
  </si>
  <si>
    <t>AT5G42980</t>
  </si>
  <si>
    <t>Q42403</t>
  </si>
  <si>
    <t>TRXH3_ARATH</t>
  </si>
  <si>
    <t>Thioredoxin H3 (AtTrxh3) (Thioredoxin 3) (AtTRX3)</t>
  </si>
  <si>
    <t>cell redox homeostasis [GO:0045454]; defense response to fungus [GO:0050832]; glycerol ether metabolic process [GO:0006662]; heat acclimation [GO:0010286]; protein complex oligomerization [GO:0051259]; protein folding [GO:0006457]; response to heat [GO:0009408]; response to microbial phytotoxin [GO:0010188]</t>
  </si>
  <si>
    <t>AAEGEVIACH</t>
  </si>
  <si>
    <t>AT5G43010</t>
  </si>
  <si>
    <t>Q9SEI3</t>
  </si>
  <si>
    <t>PS10A_ARATH</t>
  </si>
  <si>
    <t>26S proteasome regulatory subunit 10B homolog A (26S proteasome AAA-ATPase subunit RPT4a) (26S proteasome subunit 10B homolog A) (Regulatory particle triple-A ATPase subunit 4a)</t>
  </si>
  <si>
    <t>positive regulation of RNA polymerase II transcriptional preinitiation complex assembly [GO:0045899]; ubiquitin-dependent ERAD pathway [GO:0030433]</t>
  </si>
  <si>
    <t>TDVDESVRRR</t>
  </si>
  <si>
    <t>AT5G43560</t>
  </si>
  <si>
    <t>Q8RY18</t>
  </si>
  <si>
    <t>TRF1A_ARATH</t>
  </si>
  <si>
    <t>TNF receptor-associated factor homolog 1a (MATH domain-containing protein At5g43560) (Protein MUTANT SNC1-ENHANCING 14)</t>
  </si>
  <si>
    <t>autophagosome organization [GO:1905037]; innate immune response [GO:0045087]</t>
  </si>
  <si>
    <t>SESTNEDSGA</t>
  </si>
  <si>
    <t>AT5G43890</t>
  </si>
  <si>
    <t>Q9LKC0</t>
  </si>
  <si>
    <t>YUC5_ARATH</t>
  </si>
  <si>
    <t>Probable indole-3-pyruvate monooxygenase YUCCA5 (EC 1.14.13.168) (Flavin-containing monooxygenase YUCCA5) (Protein SUPPRESSOR OF ER 1)</t>
  </si>
  <si>
    <t>auxin biosynthetic process [GO:0009851]</t>
  </si>
  <si>
    <t>FPEDYPEYPT</t>
  </si>
  <si>
    <t>AT5G43940</t>
  </si>
  <si>
    <t>Q96533</t>
  </si>
  <si>
    <t>ADHX_ARATH</t>
  </si>
  <si>
    <t>Alcohol dehydrogenase class-3 (EC 1.1.1.1) (Alcohol dehydrogenase class-III) (Glutathione-dependent formaldehyde dehydrogenase) (FALDH) (FDH) (GSH-FDH) (EC 1.1.1.-) (S-(hydroxymethyl)glutathione dehydrogenase) (EC 1.1.1.284)</t>
  </si>
  <si>
    <t>ethanol oxidation [GO:0006069]; formaldehyde catabolic process [GO:0046294]</t>
  </si>
  <si>
    <t>ATQGQVITCK</t>
  </si>
  <si>
    <t>AT5G44110</t>
  </si>
  <si>
    <t>Q9XF19</t>
  </si>
  <si>
    <t>AB21I_ARATH</t>
  </si>
  <si>
    <t>ABC transporter I family member 21 (ABC transporter ABCI.21) (AtABCI21) (GCN-related protein 1) (Non-intrinsic ABC protein 2)</t>
  </si>
  <si>
    <t>response to far red light [GO:0010218]; response to red light [GO:0010114]</t>
  </si>
  <si>
    <t>AEKNASAVDG</t>
  </si>
  <si>
    <t>AT5G44650</t>
  </si>
  <si>
    <t>Q9LU01</t>
  </si>
  <si>
    <t>Y3IP1_ARATH</t>
  </si>
  <si>
    <t>Ycf3-interacting protein 1, chloroplastic (Protein CHLOROPLAST ENHANCING STRESS TOLERANCE) (AtCEST)</t>
  </si>
  <si>
    <t>chloroplast organization [GO:0009658]; heat acclimation [GO:0010286]; hyperosmotic salinity response [GO:0042538]; photosystem I assembly [GO:0048564]; response to photooxidative stress [GO:0080183]; response to water deprivation [GO:0009414]</t>
  </si>
  <si>
    <t>QEKGDVTEIR</t>
  </si>
  <si>
    <t>AT5G45390</t>
  </si>
  <si>
    <t>Q94B60</t>
  </si>
  <si>
    <t>CLPP4_ARATH</t>
  </si>
  <si>
    <t>ATP-dependent Clp protease proteolytic subunit 4, chloroplastic (EC 3.4.21.92) (Endopeptidase ClpP4) (nClpP4) (nClpP3)</t>
  </si>
  <si>
    <t>chloroplast organization [GO:0009658]; protein quality control for misfolded or incompletely synthesized proteins [GO:0006515]; regulation of timing of transition from vegetative to reproductive phase [GO:0048510]</t>
  </si>
  <si>
    <t>SQTQESAIRG</t>
  </si>
  <si>
    <t>AT5G45930</t>
  </si>
  <si>
    <t>Q5XF33</t>
  </si>
  <si>
    <t>CHLI2_ARATH</t>
  </si>
  <si>
    <t>Magnesium-chelatase subunit ChlI-2, chloroplastic (Mg-chelatase subunit I-2) (EC 6.6.1.1) (Mg-protoporphyrin IX chelatase subunit ChlI-2)</t>
  </si>
  <si>
    <t>VATEINSVEQ</t>
  </si>
  <si>
    <t>AT5G46110</t>
  </si>
  <si>
    <t>Q9ZSR7</t>
  </si>
  <si>
    <t>TPT_ARATH</t>
  </si>
  <si>
    <t>Triose phosphate/phosphate translocator TPT, chloroplastic (Protein ACCLIMATION OF PHOTOSYNTHESIS TO ENVIRONMENT 2)</t>
  </si>
  <si>
    <t>phosphoglycerate transmembrane transport [GO:0015713]; photosynthetic acclimation [GO:0009643]; triose phosphate transmembrane transport [GO:0035436]</t>
  </si>
  <si>
    <t>AAAAEGGDTA</t>
  </si>
  <si>
    <t>AT5G46290</t>
  </si>
  <si>
    <t>P52410</t>
  </si>
  <si>
    <t>KASC1_ARATH</t>
  </si>
  <si>
    <t>3-oxoacyl-[acyl-carrier-protein] synthase I, chloroplastic (EC 2.3.1.41) (Beta-ketoacyl-ACP synthase I) (KAS I)</t>
  </si>
  <si>
    <t>SASTVSAPKR</t>
  </si>
  <si>
    <t>AT5G46790</t>
  </si>
  <si>
    <t>Q8VZS8</t>
  </si>
  <si>
    <t>PYL1_ARATH</t>
  </si>
  <si>
    <t>Abscisic acid receptor PYL1 (ABI1-binding protein 6) (PYR1-like protein 1) (Regulatory components of ABA receptor 9)</t>
  </si>
  <si>
    <t>abscisic acid-activated signaling pathway [GO:0009738]; regulation of protein serine/threonine phosphatase activity [GO:0080163]</t>
  </si>
  <si>
    <t>ANSESSSSPV</t>
  </si>
  <si>
    <t>AT5G46800</t>
  </si>
  <si>
    <t>Q93XM7</t>
  </si>
  <si>
    <t>MCAT_ARATH</t>
  </si>
  <si>
    <t>Mitochondrial carnitine/acylcarnitine carrier-like protein (Carnitine/acylcarnitine translocase-like protein) (CAC-like protein) (Protein A BOUT DE SOUFFLE)</t>
  </si>
  <si>
    <t>mitochondrial L-ornithine transmembrane transport [GO:1990575]; mitochondrial transport [GO:0006839]</t>
  </si>
  <si>
    <t>VKLQSQPTPA</t>
  </si>
  <si>
    <t>AT5G47210</t>
  </si>
  <si>
    <t>Q9LVT8</t>
  </si>
  <si>
    <t>RGGC_ARATH</t>
  </si>
  <si>
    <t>RGG repeats nuclear RNA binding protein C</t>
  </si>
  <si>
    <t>KAAKFPTKPA</t>
  </si>
  <si>
    <t>AAAVQPPKAA</t>
  </si>
  <si>
    <t>KVEKAAAAVQ</t>
  </si>
  <si>
    <t>AT5G47930</t>
  </si>
  <si>
    <t>Q8L953</t>
  </si>
  <si>
    <t>RS273_ARATH</t>
  </si>
  <si>
    <t>40S ribosomal protein S27-3</t>
  </si>
  <si>
    <t>VLQNDIDLLH</t>
  </si>
  <si>
    <t>AT5G48230</t>
  </si>
  <si>
    <t>Q8S4Y1</t>
  </si>
  <si>
    <t>THIC1_ARATH</t>
  </si>
  <si>
    <t>Acetyl-CoA acetyltransferase, cytosolic 1 (EC 2.3.1.9) (Cytosolic acetoacetyl-CoA thiolase 1) (Thiolase 1) (Protein EMBRYO DEFECTIVE 1276)</t>
  </si>
  <si>
    <t>fatty acid beta-oxidation [GO:0006635]; isoprenoid biosynthetic process [GO:0008299]; pollen germination [GO:0009846]; pollen tube growth [GO:0009860]; sterol metabolic process [GO:0016125]</t>
  </si>
  <si>
    <t>AHTSESVNPR</t>
  </si>
  <si>
    <t>AT5G48240</t>
  </si>
  <si>
    <t>B3H5R1</t>
  </si>
  <si>
    <t>B3H5R1_ARATH</t>
  </si>
  <si>
    <t>Rrp15p protein</t>
  </si>
  <si>
    <t>STGEEGHMAM</t>
  </si>
  <si>
    <t>AT5G48340</t>
  </si>
  <si>
    <t>F4K1N3</t>
  </si>
  <si>
    <t>F4K1N3_ARATH</t>
  </si>
  <si>
    <t>IFMKLLRSKP</t>
  </si>
  <si>
    <t>AT5G48480</t>
  </si>
  <si>
    <t>Q9LV66</t>
  </si>
  <si>
    <t>Y5848_ARATH</t>
  </si>
  <si>
    <t>Uncharacterized protein At5g48480</t>
  </si>
  <si>
    <t>AQEDVTAVAT</t>
  </si>
  <si>
    <t>AT5G49400</t>
  </si>
  <si>
    <t>Q6NMK2</t>
  </si>
  <si>
    <t>Q6NMK2_ARATH</t>
  </si>
  <si>
    <t>At5g49400 (Zinc knuckle (CCHC-type) family protein)</t>
  </si>
  <si>
    <t>SNSKDEKSQD</t>
  </si>
  <si>
    <t>AT5G49530</t>
  </si>
  <si>
    <t>Q9FGZ3</t>
  </si>
  <si>
    <t>Q9FGZ3_ARATH</t>
  </si>
  <si>
    <t>SIN-like family protein (Similarity to unknown protein)</t>
  </si>
  <si>
    <t>transcription by RNA polymerase III [GO:0006383]</t>
  </si>
  <si>
    <t>MDFDDDDKPK</t>
  </si>
  <si>
    <t>AT5G49810</t>
  </si>
  <si>
    <t>Q9LTB2</t>
  </si>
  <si>
    <t>MMT1_ARATH</t>
  </si>
  <si>
    <t>Methionine S-methyltransferase (EC 2.1.1.12) (AdoMet:Met S-methyltransferase)</t>
  </si>
  <si>
    <t>biosynthetic process [GO:0009058]; S-adenosylmethionine metabolic process [GO:0046500]; selenium compound metabolic process [GO:0001887]</t>
  </si>
  <si>
    <t>ADLSSVDEFL</t>
  </si>
  <si>
    <t>AT5G49940</t>
  </si>
  <si>
    <t>Q93W20</t>
  </si>
  <si>
    <t>NIFU2_ARATH</t>
  </si>
  <si>
    <t>NifU-like protein 2, chloroplastic (AtCNfu2) (AtCnfU-V)</t>
  </si>
  <si>
    <t>chloroplast organization [GO:0009658]; iron-sulfur cluster assembly [GO:0016226]; protein maturation by iron-sulfur cluster transfer [GO:0097428]</t>
  </si>
  <si>
    <t>SKVVKAVATP</t>
  </si>
  <si>
    <t>AT5G50380</t>
  </si>
  <si>
    <t>F4K8Y6</t>
  </si>
  <si>
    <t>F4K8Y6_ARATH</t>
  </si>
  <si>
    <t>Exocyst subunit Exo70 family protein</t>
  </si>
  <si>
    <t>exocytosis [GO:0006887]; protein transport [GO:0015031]</t>
  </si>
  <si>
    <t>AATTTTAASI</t>
  </si>
  <si>
    <t>AT5G50580</t>
  </si>
  <si>
    <t>P0DI12</t>
  </si>
  <si>
    <t>SA1B1_ARATH</t>
  </si>
  <si>
    <t>SUMO-activating enzyme subunit 1B-1 (SUMO-activating enzyme subunit 1-2) (Ubiquitin-like 1-activating enzyme E1A)</t>
  </si>
  <si>
    <t>protein modification by small protein conjugation [GO:0032446]; protein sumoylation [GO:0016925]</t>
  </si>
  <si>
    <t>MDGDELTEQE</t>
  </si>
  <si>
    <t>AT5G50850</t>
  </si>
  <si>
    <t>Q38799</t>
  </si>
  <si>
    <t>ODPB1_ARATH</t>
  </si>
  <si>
    <t>Pyruvate dehydrogenase E1 component subunit beta-1, mitochondrial (PDHE1-B) (EC 1.2.4.1) (Protein MACCI-BOU)</t>
  </si>
  <si>
    <t>acetyl-CoA biosynthetic process from pyruvate [GO:0006086]; defense response to bacterium [GO:0042742]; glycolytic process [GO:0006096]</t>
  </si>
  <si>
    <t>AAGAKEMTVR</t>
  </si>
  <si>
    <t>AT5G51545</t>
  </si>
  <si>
    <t>F4KDA6</t>
  </si>
  <si>
    <t>LPA2_ARATH</t>
  </si>
  <si>
    <t>Protein LOW PSII ACCUMULATION 2, chloroplastic</t>
  </si>
  <si>
    <t>QNSQIESDTT</t>
  </si>
  <si>
    <t>AT5G51610</t>
  </si>
  <si>
    <t>Q9FHM3</t>
  </si>
  <si>
    <t>Q9FHM3_ARATH</t>
  </si>
  <si>
    <t>50S ribosomal protein L11-like (Ribosomal protein L11 family protein)</t>
  </si>
  <si>
    <t>TVIAGATAPS</t>
  </si>
  <si>
    <t>AT5G51820</t>
  </si>
  <si>
    <t>Q9SCY0</t>
  </si>
  <si>
    <t>PGMP_ARATH</t>
  </si>
  <si>
    <t>Phosphoglucomutase, chloroplastic (PGM) (EC 5.4.2.2) (Glucose phosphomutase)</t>
  </si>
  <si>
    <t>carbohydrate metabolic process [GO:0005975]; detection of gravity [GO:0009590]; galactose catabolic process [GO:0019388]; glucose metabolic process [GO:0006006]; glycogen biosynthetic process [GO:0005978]; response to cold [GO:0009409]; starch biosynthetic process [GO:0019252]</t>
  </si>
  <si>
    <t>GTDSIEIKSL</t>
  </si>
  <si>
    <t>AT5G52520</t>
  </si>
  <si>
    <t>Q9FYR6</t>
  </si>
  <si>
    <t>SYPM_ARATH</t>
  </si>
  <si>
    <t>Proline--tRNA ligase, chloroplastic/mitochondrial (EC 6.1.1.15) (Prolyl-tRNA Synthetase 1) (PRORS1) (Prolyl-tRNA synthetase) (ProRS) (Protein OVULE ABORTION 6)</t>
  </si>
  <si>
    <t>embryo sac development [GO:0009553]; plant ovule development [GO:0048481]; prolyl-tRNA aminoacylation [GO:0006433]; regulation of photosynthesis [GO:0010109]; seed development [GO:0048316]</t>
  </si>
  <si>
    <t>ATAPSGTASP</t>
  </si>
  <si>
    <t>AT5G52580</t>
  </si>
  <si>
    <t>F4KG91</t>
  </si>
  <si>
    <t>F4KG91_ARATH</t>
  </si>
  <si>
    <t>RabGAP/TBC domain-containing protein</t>
  </si>
  <si>
    <t>activation of GTPase activity [GO:0090630]; intracellular protein transport [GO:0006886]</t>
  </si>
  <si>
    <t>SMEATELQDL</t>
  </si>
  <si>
    <t>AT5G52650</t>
  </si>
  <si>
    <t>Q9LTF2</t>
  </si>
  <si>
    <t>RS103_ARATH</t>
  </si>
  <si>
    <t>40S ribosomal protein S10-3</t>
  </si>
  <si>
    <t>ribosomal small subunit assembly [GO:0000028]</t>
  </si>
  <si>
    <t>MIISEANRKE</t>
  </si>
  <si>
    <t>AT5G53140</t>
  </si>
  <si>
    <t>Q94AT1</t>
  </si>
  <si>
    <t>P2C76_ARATH</t>
  </si>
  <si>
    <t>Probable protein phosphatase 2C 76 (AtPP2C76) (EC 3.1.3.16)</t>
  </si>
  <si>
    <t>MMVDTSAGEK</t>
  </si>
  <si>
    <t>AT5G53620</t>
  </si>
  <si>
    <t>Q93XY1</t>
  </si>
  <si>
    <t>Q93XY1_ARATH</t>
  </si>
  <si>
    <t>At5g53620 (RNA polymerase II degradation factor)</t>
  </si>
  <si>
    <t>METAASSVAT</t>
  </si>
  <si>
    <t>AT5G54270</t>
  </si>
  <si>
    <t>Q9S7M0</t>
  </si>
  <si>
    <t>CB3_ARATH</t>
  </si>
  <si>
    <t>Chlorophyll a-b binding protein 3, chloroplastic (Light-harvesting chlorophyll B-binding protein 3) (LHCB3*1) (Lhcb3)</t>
  </si>
  <si>
    <t>photosynthesis [GO:0015979]; photosynthesis, light harvesting in photosystem I [GO:0009768]; photosynthesis, light harvesting in photosystem II [GO:0009769]; protein-chromophore linkage [GO:0018298]; regulation of stomatal movement [GO:0010119]; response to abscisic acid [GO:0009737]; response to herbicide [GO:0009635]; response to high light intensity [GO:0009644]; response to light stimulus [GO:0009416]</t>
  </si>
  <si>
    <t>GNDLWYGPDR</t>
  </si>
  <si>
    <t>AT5G54770</t>
  </si>
  <si>
    <t>Q38814</t>
  </si>
  <si>
    <t>THI4_ARATH</t>
  </si>
  <si>
    <t>Thiamine thiazole synthase, chloroplastic (EC 2.4.2.60) (Thiazole biosynthetic enzyme)</t>
  </si>
  <si>
    <t>cellular response to DNA damage stimulus [GO:0006974]; oxazole or thiazole biosynthetic process [GO:0018131]; response to cold [GO:0009409]; thiamine biosynthetic process [GO:0009228]; thiazole biosynthetic process [GO:0052837]</t>
  </si>
  <si>
    <t>TTAGYDLNAF</t>
  </si>
  <si>
    <t>AT5G55110</t>
  </si>
  <si>
    <t>Q9FLQ0</t>
  </si>
  <si>
    <t>STGL2_ARATH</t>
  </si>
  <si>
    <t>Stigma-specific STIG1-like protein 2</t>
  </si>
  <si>
    <t>AEKVDKGKEP</t>
  </si>
  <si>
    <t>AT5G55160</t>
  </si>
  <si>
    <t>Q9FLP6</t>
  </si>
  <si>
    <t>SUMO2_ARATH</t>
  </si>
  <si>
    <t>Small ubiquitin-related modifier 2 (AtSUMO2)</t>
  </si>
  <si>
    <t>protein sumoylation [GO:0016925]</t>
  </si>
  <si>
    <t>SATPEEDKKP</t>
  </si>
  <si>
    <t>AT5G55610</t>
  </si>
  <si>
    <t>F4K4X9</t>
  </si>
  <si>
    <t>F4K4X9_ARATH</t>
  </si>
  <si>
    <t>Isopentenyl-diphosphate delta-isomerase</t>
  </si>
  <si>
    <t>DAAAAIDDDY</t>
  </si>
  <si>
    <t>AT5G55710</t>
  </si>
  <si>
    <t>Q9FM67</t>
  </si>
  <si>
    <t>TI205_ARATH</t>
  </si>
  <si>
    <t>Protein TIC 20-v, chloroplastic (Translocon at the inner envelope membrane of chloroplasts 20-V) (AtTIC20-v)</t>
  </si>
  <si>
    <t>SKGDDSVDAS</t>
  </si>
  <si>
    <t>AT5G56740</t>
  </si>
  <si>
    <t>Q9FJT8</t>
  </si>
  <si>
    <t>HATB_ARATH</t>
  </si>
  <si>
    <t>Histone acetyltransferase type B catalytic subunit (HAT B) (EC 2.3.1.48)</t>
  </si>
  <si>
    <t>chromatin silencing at telomere [GO:0006348]; histone H4 acetylation [GO:0043967]</t>
  </si>
  <si>
    <t>VQKQQASAGP</t>
  </si>
  <si>
    <t>AT5G56950</t>
  </si>
  <si>
    <t>Q94K07</t>
  </si>
  <si>
    <t>NAP1C_ARATH</t>
  </si>
  <si>
    <t>Nucleosome assembly protein 1;3 (AtNAP1;3) (Nucleosome/chromatin assembly factor group A3)</t>
  </si>
  <si>
    <t>DNA mediated transformation [GO:0009294]; DNA repair [GO:0006281]; double-strand break repair via homologous recombination [GO:0000724]; nucleosome assembly [GO:0006334]; somatic cell DNA recombination [GO:0016444]</t>
  </si>
  <si>
    <t>AT5G57580</t>
  </si>
  <si>
    <t>Q9FKL6</t>
  </si>
  <si>
    <t>CB60B_ARATH</t>
  </si>
  <si>
    <t>Calmodulin-binding protein 60 B</t>
  </si>
  <si>
    <t>regulation of salicylic acid biosynthetic process [GO:0080142]</t>
  </si>
  <si>
    <t>MDSGNNNMNR</t>
  </si>
  <si>
    <t>AT5G58190</t>
  </si>
  <si>
    <t>F4KDJ9</t>
  </si>
  <si>
    <t>F4KDJ9_ARATH</t>
  </si>
  <si>
    <t>Evolutionarily conserved C-terminal region 10</t>
  </si>
  <si>
    <t>MDPASSSSSN</t>
  </si>
  <si>
    <t>AT5G58590</t>
  </si>
  <si>
    <t>P92985</t>
  </si>
  <si>
    <t>RBP1C_ARATH</t>
  </si>
  <si>
    <t>Ran-binding protein 1 homolog c</t>
  </si>
  <si>
    <t>mRNA transport [GO:0051028]; positive regulation of GTPase activity [GO:0043547]; protein import into nucleus [GO:0006606]</t>
  </si>
  <si>
    <t>ASTEPERENR</t>
  </si>
  <si>
    <t>AT5G59290</t>
  </si>
  <si>
    <t>Q9FIE8</t>
  </si>
  <si>
    <t>UXS3_ARATH</t>
  </si>
  <si>
    <t>UDP-glucuronic acid decarboxylase 3 (EC 4.1.1.35) (UDP-XYL synthase 3) (UDP-glucuronate decarboxylase 3) (UGD) (UXS-3)</t>
  </si>
  <si>
    <t>AATSEKQNTT</t>
  </si>
  <si>
    <t>AT5G59950</t>
  </si>
  <si>
    <t>Q8L773</t>
  </si>
  <si>
    <t>THO4A_ARATH</t>
  </si>
  <si>
    <t>THO complex subunit 4A (ALYREF homolog 1) (AtALY1)</t>
  </si>
  <si>
    <t>mRNA transport [GO:0051028]</t>
  </si>
  <si>
    <t>STGLDMSLDD</t>
  </si>
  <si>
    <t>AT5G60460</t>
  </si>
  <si>
    <t>Q9FKK1</t>
  </si>
  <si>
    <t>Q9FKK1_ARATH</t>
  </si>
  <si>
    <t>GGGGVSSGGG</t>
  </si>
  <si>
    <t>AT5G60980</t>
  </si>
  <si>
    <t>Q9FME2</t>
  </si>
  <si>
    <t>NTF2_ARATH</t>
  </si>
  <si>
    <t>Nuclear transport factor 2 (AtNTF2)</t>
  </si>
  <si>
    <t>gene silencing by RNA [GO:0031047]; response to abscisic acid [GO:0009737]</t>
  </si>
  <si>
    <t>AQQEASPSPG</t>
  </si>
  <si>
    <t>AT5G61060</t>
  </si>
  <si>
    <t>Q8RX28</t>
  </si>
  <si>
    <t>HDA5_ARATH</t>
  </si>
  <si>
    <t>Histone deacetylase 5 (EC 3.5.1.98)</t>
  </si>
  <si>
    <t>AMAGESSGKK</t>
  </si>
  <si>
    <t>AT5G61170</t>
  </si>
  <si>
    <t>Q9FNP8</t>
  </si>
  <si>
    <t>RS193_ARATH</t>
  </si>
  <si>
    <t>40S ribosomal protein S19-3</t>
  </si>
  <si>
    <t>AT5G61780</t>
  </si>
  <si>
    <t>Q9FLT0</t>
  </si>
  <si>
    <t>TSN2_ARATH</t>
  </si>
  <si>
    <t>Ribonuclease TUDOR 2 (AtTudor2) (TUDOR-SN protein 2) (EC 3.1.-.-) (100 kDa coactivator-like protein)</t>
  </si>
  <si>
    <t>cellular response to heat [GO:0034605]; gene silencing by RNA [GO:0031047]; gibberellin biosynthetic process [GO:0009686]; mRNA catabolic process [GO:0006402]; mRNA processing [GO:0006397]; positive regulation of gibberellin biosynthetic process [GO:0010372]; response to cadmium ion [GO:0046686]; response to salt stress [GO:0009651]; RNA catabolic process [GO:0006401]; seed germination [GO:0009845]</t>
  </si>
  <si>
    <t>ATGAATENQW</t>
  </si>
  <si>
    <t>AT5G61790</t>
  </si>
  <si>
    <t>P29402</t>
  </si>
  <si>
    <t>CALX1_ARATH</t>
  </si>
  <si>
    <t>Calnexin homolog 1</t>
  </si>
  <si>
    <t>DDQTVLYESF</t>
  </si>
  <si>
    <t>AT5G61970</t>
  </si>
  <si>
    <t>Q9FH46</t>
  </si>
  <si>
    <t>Q9FH46_ARATH</t>
  </si>
  <si>
    <t>Signal recognition particle subunit SRP68 (SRP68)</t>
  </si>
  <si>
    <t>SRP-dependent cotranslational protein targeting to membrane [GO:0006614]</t>
  </si>
  <si>
    <t>GKKQSEISAM</t>
  </si>
  <si>
    <t>AT5G62440</t>
  </si>
  <si>
    <t>Q8L557</t>
  </si>
  <si>
    <t>EM514_ARATH</t>
  </si>
  <si>
    <t>Protein EMBRYO DEFECTIVE 514 (Protein DOMINO 1)</t>
  </si>
  <si>
    <t>embryo development ending in seed dormancy [GO:0009793]; nucleologenesis [GO:0017126]; regulation of cell division [GO:0051302]</t>
  </si>
  <si>
    <t>AEEQEIVDSL</t>
  </si>
  <si>
    <t>AT5G62790</t>
  </si>
  <si>
    <t>Q9XFS9</t>
  </si>
  <si>
    <t>DXR_ARATH</t>
  </si>
  <si>
    <t>1-deoxy-D-xylulose 5-phosphate reductoisomerase, chloroplastic (1-deoxyxylulose-5-phosphate reductoisomerase) (DXP reductoisomerase) (EC 1.1.1.267) (2-C-methyl-D-erythritol 4-phosphate synthase) (Protein PIGMENT-DEFECTIVE EMBRYO 129)</t>
  </si>
  <si>
    <t>isopentenyl diphosphate biosynthetic process, methylerythritol 4-phosphate pathway involved in terpenoid biosynthetic process [GO:0051484]</t>
  </si>
  <si>
    <t>SVKVQQQQQP</t>
  </si>
  <si>
    <t>AT5G63110</t>
  </si>
  <si>
    <t>Q9FML2</t>
  </si>
  <si>
    <t>HDA6_ARATH</t>
  </si>
  <si>
    <t>Histone deacetylase 6 (AtHDA6) (EC 3.5.1.98)</t>
  </si>
  <si>
    <t>embryo development ending in seed dormancy [GO:0009793]; gene silencing [GO:0016458]; histone deacetylation [GO:0016575]; histone H3 deacetylation [GO:0070932]; histone H4 deacetylation [GO:0070933]; positive regulation of transcription by RNA polymerase II [GO:0045944]; posttranscriptional gene silencing [GO:0016441]; response to abscisic acid [GO:0009737]; response to salt stress [GO:0009651]; seed maturation [GO:0010431]; vegetative to reproductive phase transition of meristem [GO:0010228]</t>
  </si>
  <si>
    <t>MEADESGISL</t>
  </si>
  <si>
    <t>AT5G63260</t>
  </si>
  <si>
    <t>Q5RJC5</t>
  </si>
  <si>
    <t>C3H67_ARATH</t>
  </si>
  <si>
    <t>Zinc finger CCCH domain-containing protein 67 (AtC3H67) (Zinc finger CCCH domain-containing protein ZFN-like 5)</t>
  </si>
  <si>
    <t>SKPEETSDPN</t>
  </si>
  <si>
    <t>AT5G63310</t>
  </si>
  <si>
    <t>O64903</t>
  </si>
  <si>
    <t>NDK2_ARATH</t>
  </si>
  <si>
    <t>Nucleoside diphosphate kinase II, chloroplastic (NDK II) (NDP kinase II) (NDPK II) (NDPK Ia) (EC 2.7.4.6)</t>
  </si>
  <si>
    <t>auxin-activated signaling pathway [GO:0009734]; CTP biosynthetic process [GO:0006241]; GTP biosynthetic process [GO:0006183]; red, far-red light phototransduction [GO:0009585]; response to hydrogen peroxide [GO:0042542]; response to UV [GO:0009411]; UTP biosynthetic process [GO:0006228]</t>
  </si>
  <si>
    <t>SMEDVEETYI</t>
  </si>
  <si>
    <t>AT5G63420</t>
  </si>
  <si>
    <t>Q84W56</t>
  </si>
  <si>
    <t>RNJ_ARATH</t>
  </si>
  <si>
    <t>Ribonuclease J (RNase J) (EC 3.1.-.-) (Protein EMBRYO DEFECTIVE 2746)</t>
  </si>
  <si>
    <t>auxin-activated signaling pathway [GO:0009734]; auxin transport [GO:0060918]; chloroplast organization [GO:0009658]; embryo development ending in seed dormancy [GO:0009793]; longitudinal axis specification [GO:0009942]; response to light stimulus [GO:0009416]; rRNA processing [GO:0006364]</t>
  </si>
  <si>
    <t>SVTSAPASGT</t>
  </si>
  <si>
    <t>VTSAPASGTS</t>
  </si>
  <si>
    <t>AT5G63510</t>
  </si>
  <si>
    <t>Q9FMV1</t>
  </si>
  <si>
    <t>GCAL1_ARATH</t>
  </si>
  <si>
    <t>Gamma carbonic anhydrase-like 1, mitochondrial (AtCAL1) (GAMMA CAL1)</t>
  </si>
  <si>
    <t>AAEAALARKT</t>
  </si>
  <si>
    <t>AT5G63680</t>
  </si>
  <si>
    <t>Q9FFP6</t>
  </si>
  <si>
    <t>Q9FFP6_ARATH</t>
  </si>
  <si>
    <t>Pyruvate kinase (EC 2.7.1.40)</t>
  </si>
  <si>
    <t>cellular response to insulin stimulus [GO:0032869]; glycolytic process [GO:0006096]; response to cadmium ion [GO:0046686]</t>
  </si>
  <si>
    <t>SNIDIEGILK</t>
  </si>
  <si>
    <t>AT5G63980</t>
  </si>
  <si>
    <t>Q42546</t>
  </si>
  <si>
    <t>DPNP1_ARATH</t>
  </si>
  <si>
    <t>SAL1 phosphatase (3'(2'),5'-bisphosphate nucleotidase 1) (EC 3.1.3.7) (3'(2'),5'-bisphosphonucleoside 3'(2')-phosphohydrolase 1) (DPNPase 1) (Inositol polyphosphate 1-phosphatase 1) (IPPase 1) (Inositol-1,4-bisphosphate 1-phosphatase 1) (EC 3.1.3.57) (Protein FIERY 1)</t>
  </si>
  <si>
    <t>abscisic acid-activated signaling pathway [GO:0009738]; phosphatidylinositol phosphorylation [GO:0046854]; sulfur compound metabolic process [GO:0006790]</t>
  </si>
  <si>
    <t>AYEKELDAAK</t>
  </si>
  <si>
    <t>AT5G64040</t>
  </si>
  <si>
    <t>P49107</t>
  </si>
  <si>
    <t>PSAN_ARATH</t>
  </si>
  <si>
    <t>Photosystem I reaction center subunit N, chloroplastic (PSI-N)</t>
  </si>
  <si>
    <t>GVIDEYLERS</t>
  </si>
  <si>
    <t>AT5G64270</t>
  </si>
  <si>
    <t>Q9FMF9</t>
  </si>
  <si>
    <t>Q9FMF9_ARATH</t>
  </si>
  <si>
    <t>Nuclear protein-like (Splicing factor)</t>
  </si>
  <si>
    <t>spliceosomal complex assembly [GO:0000245]</t>
  </si>
  <si>
    <t>ADLDPEIAKT</t>
  </si>
  <si>
    <t>AT5G64350</t>
  </si>
  <si>
    <t>Q8LGG0</t>
  </si>
  <si>
    <t>FKB12_ARATH</t>
  </si>
  <si>
    <t>Peptidyl-prolyl cis-trans isomerase FKBP12 (PPIase FKBP12) (EC 5.2.1.8) (12 kDa FK506-binding protein) (12 kDa FKBP) (FK506-binding protein 12) (AtFKBP12) (FKBP-12) (Immunophilin FKBP12) (Rotamase)</t>
  </si>
  <si>
    <t>chaperone-mediated protein folding [GO:0061077]; protein peptidyl-prolyl isomerization [GO:0000413]</t>
  </si>
  <si>
    <t>GVEKQVIRPG</t>
  </si>
  <si>
    <t>AT5G64410</t>
  </si>
  <si>
    <t>Q9FME8</t>
  </si>
  <si>
    <t>OPT4_ARATH</t>
  </si>
  <si>
    <t>Oligopeptide transporter 4 (AtOPT4)</t>
  </si>
  <si>
    <t>protein transport [GO:0015031]; response to karrikin [GO:0080167]</t>
  </si>
  <si>
    <t>ATADEFSDED</t>
  </si>
  <si>
    <t>AT5G64500</t>
  </si>
  <si>
    <t>Q9FLG8</t>
  </si>
  <si>
    <t>SPNS2_ARATH</t>
  </si>
  <si>
    <t>Probable sphingolipid transporter spinster homolog 2</t>
  </si>
  <si>
    <t>lipid transport [GO:0006869]; transmembrane transport [GO:0055085]</t>
  </si>
  <si>
    <t>MDVDGEGDRG</t>
  </si>
  <si>
    <t>AT5G65750</t>
  </si>
  <si>
    <t>Q9FLH2</t>
  </si>
  <si>
    <t>Q9FLH2_ARATH</t>
  </si>
  <si>
    <t>2-oxoglutarate dehydrogenase, E1 component (Putative 2-oxoglutarate dehydrogenase E1 component)</t>
  </si>
  <si>
    <t>response to cadmium ion [GO:0046686]; tricarboxylic acid cycle [GO:0006099]</t>
  </si>
  <si>
    <t>AESAAPVPRP</t>
  </si>
  <si>
    <t>AT5G66120</t>
  </si>
  <si>
    <t>Q8VYV7</t>
  </si>
  <si>
    <t>DHQS_ARATH</t>
  </si>
  <si>
    <t>3-dehydroquinate synthase, chloroplastic (EC 4.2.3.4)</t>
  </si>
  <si>
    <t>GASQLMNEPL</t>
  </si>
  <si>
    <t>AGASQLMNEP</t>
  </si>
  <si>
    <t>AT5G67030</t>
  </si>
  <si>
    <t>Q9FGC7</t>
  </si>
  <si>
    <t>ZEP_ARATH</t>
  </si>
  <si>
    <t>Zeaxanthin epoxidase, chloroplastic (AtZEP) (EC 1.14.15.21) (Protein ABA DEFICIENT 1) (AtABA1) (Protein IMPAIRED IN BABA-INDUCED STERILITY 3) (Protein LOW EXPRESSION OF OSMOTIC STRESS-RESPONSIVE GENES 6) (Protein NON-PHOTOCHEMICAL QUENCHING 2)</t>
  </si>
  <si>
    <t>abscisic acid biosynthetic process [GO:0009688]; response to heat [GO:0009408]; response to red light [GO:0010114]; response to water deprivation [GO:0009414]; sugar mediated signaling pathway [GO:0010182]; xanthophyll biosynthetic process [GO:0016123]</t>
  </si>
  <si>
    <t>ATALVEKEEK</t>
  </si>
  <si>
    <t>AT5G67290</t>
  </si>
  <si>
    <t>Q9FN21</t>
  </si>
  <si>
    <t>Q9FN21_ARATH</t>
  </si>
  <si>
    <t>FAD-dependent oxidoreductase family protein (Similarity to unknown protein)</t>
  </si>
  <si>
    <t>AAKKQIGEET</t>
  </si>
  <si>
    <t>AT5G67385</t>
  </si>
  <si>
    <t>Q66GP0</t>
  </si>
  <si>
    <t>SR1P1_ARATH</t>
  </si>
  <si>
    <t>BTB/POZ domain-containing protein SR1IP1 (Protein ATSR1-INTERACTION PROTEIN 1)</t>
  </si>
  <si>
    <t>defense response to bacterium [GO:0042742]; protein ubiquitination [GO:0016567]</t>
  </si>
  <si>
    <t>SAKKKDLLSS</t>
  </si>
  <si>
    <t>AT5G67500</t>
  </si>
  <si>
    <t>Q9FJX3</t>
  </si>
  <si>
    <t>VDAC2_ARATH</t>
  </si>
  <si>
    <t>Mitochondrial outer membrane protein porin 2 (Voltage-dependent anion-selective channel protein 2) (AtVDAC2) (VDAC-2)</t>
  </si>
  <si>
    <t>regulation of growth [GO:0040008]</t>
  </si>
  <si>
    <t>SKGPGLFTDI</t>
  </si>
  <si>
    <t>AT5G67590</t>
  </si>
  <si>
    <t>Q9FJW4</t>
  </si>
  <si>
    <t>NDUS4_ARATH</t>
  </si>
  <si>
    <t>NADH dehydrogenase [ubiquinone] iron-sulfur protein 4, mitochondrial (Protein FROSTBITE1)</t>
  </si>
  <si>
    <t>cold acclimation [GO:0009631]; electron transport chain [GO:0022900]; response to osmotic stress [GO:0006970]</t>
  </si>
  <si>
    <t>ATDAVVESDY</t>
  </si>
  <si>
    <t>AT5G67630</t>
  </si>
  <si>
    <t>Q9FJW0</t>
  </si>
  <si>
    <t>Q9FJW0_ARATH</t>
  </si>
  <si>
    <t>RuvB-like helicase (EC 3.6.4.12)</t>
  </si>
  <si>
    <t>box C/D snoRNP assembly [GO:0000492]; chromatin remodeling [GO:0006338]; histone acetylation [GO:0016573]; regulation of transcription by RNA polymerase II [GO:0006357]</t>
  </si>
  <si>
    <t>AELKLSESRD</t>
  </si>
  <si>
    <t>ATCG00020</t>
  </si>
  <si>
    <t>P83755</t>
  </si>
  <si>
    <t>PSBA_ARATH</t>
  </si>
  <si>
    <t>Photosystem II protein D1 (PSII D1 protein) (EC 1.10.3.9) (Photosystem II Q(B) protein)</t>
  </si>
  <si>
    <t>photosynthetic electron transport in photosystem II [GO:0009772]; protein-chromophore linkage [GO:0018298]; response to herbicide [GO:0009635]</t>
  </si>
  <si>
    <t>TAILERRESE</t>
  </si>
  <si>
    <t>ATCG00140</t>
  </si>
  <si>
    <t>P56760</t>
  </si>
  <si>
    <t>ATPH_ARATH</t>
  </si>
  <si>
    <t>ATP synthase subunit c, chloroplastic (ATP synthase F(0) sector subunit c) (ATPase subunit III) (F-type ATPase subunit c) (F-ATPase subunit c) (Lipid-binding protein)</t>
  </si>
  <si>
    <t>ASIGPGVGQG</t>
  </si>
  <si>
    <t>SIGPGVGQGT</t>
  </si>
  <si>
    <t>ATCG00270</t>
  </si>
  <si>
    <t>P56761</t>
  </si>
  <si>
    <t>PSBD_ARATH</t>
  </si>
  <si>
    <t>Photosystem II D2 protein (PSII D2 protein) (EC 1.10.3.9) (Photosystem Q(A) protein)</t>
  </si>
  <si>
    <t>photosynthetic electron transport in photosystem II [GO:0009772]; protein-chromophore linkage [GO:0018298]</t>
  </si>
  <si>
    <t>TIALGKFTKD</t>
  </si>
  <si>
    <t>ATCG00280</t>
  </si>
  <si>
    <t>P56778</t>
  </si>
  <si>
    <t>PSBC_ARATH</t>
  </si>
  <si>
    <t>Photosystem II CP43 reaction center protein (PSII 43 kDa protein) (Protein CP-43)</t>
  </si>
  <si>
    <t>GTLALAGRDQ</t>
  </si>
  <si>
    <t>ATCG00480</t>
  </si>
  <si>
    <t>P19366</t>
  </si>
  <si>
    <t>ATPB_ARATH</t>
  </si>
  <si>
    <t>ATP synthase subunit beta, chloroplastic (EC 7.1.2.2) (ATP synthase F1 sector subunit beta) (F-ATPase subunit beta)</t>
  </si>
  <si>
    <t>ATP synthesis coupled proton transport [GO:0015986]; defense response to fungus, incompatible interaction [GO:0009817]; response to cold [GO:0009409]</t>
  </si>
  <si>
    <t>RTNPTTSNPE</t>
  </si>
  <si>
    <t>MDVVDMGNPL</t>
  </si>
  <si>
    <t>ATCG00490</t>
  </si>
  <si>
    <t>O03042</t>
  </si>
  <si>
    <t>RBL_ARATH</t>
  </si>
  <si>
    <t>Ribulose bisphosphate carboxylase large chain (RuBisCO large subunit) (EC 4.1.1.39)</t>
  </si>
  <si>
    <t>photorespiration [GO:0009853]; reductive pentose-phosphate cycle [GO:0019253]; response to abscisic acid [GO:0009737]; response to cadmium ion [GO:0046686]</t>
  </si>
  <si>
    <t>CYHIEPVPGE</t>
  </si>
  <si>
    <t>KLTYYTPEYE</t>
  </si>
  <si>
    <t>ATCG00560</t>
  </si>
  <si>
    <t>P60129</t>
  </si>
  <si>
    <t>PSBL_ARATH</t>
  </si>
  <si>
    <t>Photosystem II reaction center protein L (PSII-L)</t>
  </si>
  <si>
    <t>TQSNPNEQSV</t>
  </si>
  <si>
    <t>ATCG00640</t>
  </si>
  <si>
    <t>P56796</t>
  </si>
  <si>
    <t>RK33_ARATH</t>
  </si>
  <si>
    <t>50S ribosomal protein L33, chloroplastic</t>
  </si>
  <si>
    <t>AKGKDVRVTI</t>
  </si>
  <si>
    <t>ATCG00670</t>
  </si>
  <si>
    <t>P56772</t>
  </si>
  <si>
    <t>CLPP1_ARATH</t>
  </si>
  <si>
    <t>Chloroplastic ATP-dependent Clp protease proteolytic subunit 1 (EC 3.4.21.92) (Endopeptidase ClpP1) (pClpP)</t>
  </si>
  <si>
    <t>PIGVPKVPFR</t>
  </si>
  <si>
    <t>ATCG00710</t>
  </si>
  <si>
    <t>P56780</t>
  </si>
  <si>
    <t>PSBH_ARATH</t>
  </si>
  <si>
    <t>Photosystem II reaction center protein H (PSII-H) (Photosystem II 10 kDa phosphoprotein)</t>
  </si>
  <si>
    <t>photosynthesis [GO:0015979]; protein stabilization [GO:0050821]</t>
  </si>
  <si>
    <t>ATQTVEDSSR</t>
  </si>
  <si>
    <t>ATCG00720</t>
  </si>
  <si>
    <t>P56773</t>
  </si>
  <si>
    <t>CYB6_ARATH</t>
  </si>
  <si>
    <t>Cytochrome b6</t>
  </si>
  <si>
    <t>photosynthesis [GO:0015979]; respiratory electron transport chain [GO:0022904]</t>
  </si>
  <si>
    <t>SKVYDWFEER</t>
  </si>
  <si>
    <t>ATCG00730</t>
  </si>
  <si>
    <t>P56774</t>
  </si>
  <si>
    <t>PETD_ARATH</t>
  </si>
  <si>
    <t>Cytochrome b6-f complex subunit 4 (17 kDa polypeptide)</t>
  </si>
  <si>
    <t>GVTKKPDLND</t>
  </si>
  <si>
    <t>ATCG00770</t>
  </si>
  <si>
    <t>P56801</t>
  </si>
  <si>
    <t>RR8_ARATH</t>
  </si>
  <si>
    <t>30S ribosomal protein S8, chloroplastic</t>
  </si>
  <si>
    <t>GKDTIADIIT</t>
  </si>
  <si>
    <t>ATCG00780</t>
  </si>
  <si>
    <t>P56792</t>
  </si>
  <si>
    <t>RK14_ARATH</t>
  </si>
  <si>
    <t>50S ribosomal protein L14, chloroplastic</t>
  </si>
  <si>
    <t>MIQPQTYLNV</t>
  </si>
  <si>
    <t>ATCG00800</t>
  </si>
  <si>
    <t>P56798</t>
  </si>
  <si>
    <t>RR3_ARATH</t>
  </si>
  <si>
    <t>30S ribosomal protein S3, chloroplastic</t>
  </si>
  <si>
    <t>GQKINPLGFR</t>
  </si>
  <si>
    <t>ATCG01120</t>
  </si>
  <si>
    <t>P56805</t>
  </si>
  <si>
    <t>RR15_ARATH</t>
  </si>
  <si>
    <t>30S ribosomal protein S15, chloroplastic</t>
  </si>
  <si>
    <t>IKNIVISFEE</t>
  </si>
  <si>
    <t>#N/A</t>
  </si>
  <si>
    <t>Accession ARAPORT-11</t>
  </si>
  <si>
    <t>Col0 1</t>
  </si>
  <si>
    <t>Col0 2</t>
  </si>
  <si>
    <t>Col0 3</t>
  </si>
  <si>
    <t>Col0 Free (H)</t>
  </si>
  <si>
    <t>Col0 NTA (l)</t>
  </si>
  <si>
    <t>Col0 Macro Modification</t>
  </si>
  <si>
    <t>Nb of Quanti NTA Col0</t>
  </si>
  <si>
    <t>Average %NTA Col0</t>
  </si>
  <si>
    <t>SD Col0</t>
  </si>
  <si>
    <t>D10 1</t>
  </si>
  <si>
    <t>D10 2</t>
  </si>
  <si>
    <t>D10 3</t>
  </si>
  <si>
    <t>NSI1 Free (H)</t>
  </si>
  <si>
    <t>NSI1 NTA (l)</t>
  </si>
  <si>
    <t>D10 Macro Modification</t>
  </si>
  <si>
    <t>Nb of Quanti NTA D10</t>
  </si>
  <si>
    <t>Average %NTA D10</t>
  </si>
  <si>
    <t>SD D10</t>
  </si>
  <si>
    <t/>
  </si>
  <si>
    <t>NTA</t>
  </si>
  <si>
    <t>Free</t>
  </si>
  <si>
    <t>NTA/Free</t>
  </si>
  <si>
    <t>N-ter peptides</t>
  </si>
  <si>
    <t>Total</t>
  </si>
  <si>
    <t>Pos. 1-2</t>
  </si>
  <si>
    <t>Pos. &gt; 2</t>
  </si>
  <si>
    <t>Col0</t>
  </si>
  <si>
    <t>Identified N-termini</t>
  </si>
  <si>
    <t>NTA (l)</t>
  </si>
  <si>
    <t>Free (H)</t>
  </si>
  <si>
    <t>NTA/Free (J)</t>
  </si>
  <si>
    <t>Quantitated NTA</t>
  </si>
  <si>
    <t>NTA &gt; 95%</t>
  </si>
  <si>
    <t>5% ≤ NTA ≤ 95%</t>
  </si>
  <si>
    <t>NTA &lt; 5%</t>
  </si>
  <si>
    <t>D10</t>
  </si>
  <si>
    <t>QuantitatedAcetylated residue</t>
  </si>
  <si>
    <t>Total Identified</t>
  </si>
  <si>
    <t>Total Average Quanti</t>
  </si>
  <si>
    <t>Col0 Quanti</t>
  </si>
  <si>
    <t>Col0 (%)</t>
  </si>
  <si>
    <t>D10 Quanti</t>
  </si>
  <si>
    <t>D10 (%)</t>
  </si>
  <si>
    <t>M(1)</t>
  </si>
  <si>
    <t>M(&gt;2)</t>
  </si>
  <si>
    <t>Entry # Col0 All Positions</t>
  </si>
  <si>
    <t>Entry # Col0 Pos. 1-2</t>
  </si>
  <si>
    <t>Entry # Col0 Pos. &gt;2</t>
  </si>
  <si>
    <t>Entry # D10 All Positions</t>
  </si>
  <si>
    <t>Entry # D10 Pos. 1-2</t>
  </si>
  <si>
    <t>Entry # D10 Pos. &gt;2</t>
  </si>
  <si>
    <t>Average NTA Col0</t>
  </si>
  <si>
    <t>SD</t>
  </si>
  <si>
    <t>Average NTA D10</t>
  </si>
  <si>
    <t>D10 / Col0 Ratio</t>
  </si>
  <si>
    <t>log2 Fold Change</t>
  </si>
  <si>
    <t>D10 / Col0       p-value</t>
  </si>
  <si>
    <t>-log10           p-value</t>
  </si>
  <si>
    <t>Nt-Sequence</t>
  </si>
  <si>
    <t>Identified (%)</t>
  </si>
  <si>
    <t>Quantified (%)</t>
  </si>
  <si>
    <r>
      <t>Supplemental Dataset S2.</t>
    </r>
    <r>
      <rPr>
        <sz val="11"/>
        <color theme="1"/>
        <rFont val="Arial"/>
        <family val="2"/>
      </rPr>
      <t xml:space="preserve"> Nt-acetylome data.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</si>
</sst>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%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onsolas"/>
      <family val="3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4" tint="0.39997558519241921"/>
      <name val="Calibri"/>
      <family val="2"/>
      <scheme val="minor"/>
    </font>
    <font>
      <b/>
      <sz val="11"/>
      <color theme="5" tint="0.39997558519241921"/>
      <name val="Calibri"/>
      <family val="2"/>
      <scheme val="minor"/>
    </font>
    <font>
      <sz val="11"/>
      <name val="Consolas"/>
      <family val="3"/>
    </font>
    <font>
      <b/>
      <sz val="11"/>
      <name val="Calibri"/>
      <family val="2"/>
      <scheme val="minor"/>
    </font>
    <font>
      <sz val="11"/>
      <color theme="1"/>
      <name val="Calibri"/>
      <family val="2"/>
      <charset val="129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theme="9" tint="0.79998168889431442"/>
      </patternFill>
    </fill>
    <fill>
      <patternFill patternType="solid">
        <fgColor theme="4" tint="0.59999389629810485"/>
        <bgColor theme="9" tint="0.59999389629810485"/>
      </patternFill>
    </fill>
    <fill>
      <patternFill patternType="solid">
        <fgColor theme="5" tint="0.59999389629810485"/>
        <bgColor theme="9" tint="0.59999389629810485"/>
      </patternFill>
    </fill>
    <fill>
      <patternFill patternType="solid">
        <fgColor theme="4" tint="0.79998168889431442"/>
        <bgColor theme="9" tint="0.59999389629810485"/>
      </patternFill>
    </fill>
    <fill>
      <patternFill patternType="solid">
        <fgColor theme="4" tint="0.79998168889431442"/>
        <bgColor theme="9" tint="0.79998168889431442"/>
      </patternFill>
    </fill>
    <fill>
      <patternFill patternType="solid">
        <fgColor theme="5" tint="0.79998168889431442"/>
        <bgColor theme="9" tint="0.59999389629810485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5" tint="0.59999389629810485"/>
        <bgColor theme="9" tint="0.79998168889431442"/>
      </patternFill>
    </fill>
    <fill>
      <patternFill patternType="solid">
        <fgColor theme="1" tint="0.499984740745262"/>
        <bgColor theme="9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4" fillId="0" borderId="0">
      <alignment vertical="center"/>
    </xf>
  </cellStyleXfs>
  <cellXfs count="12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2" fontId="1" fillId="3" borderId="4" xfId="0" applyNumberFormat="1" applyFont="1" applyFill="1" applyBorder="1" applyAlignment="1">
      <alignment horizontal="right"/>
    </xf>
    <xf numFmtId="0" fontId="0" fillId="4" borderId="3" xfId="0" applyFill="1" applyBorder="1"/>
    <xf numFmtId="0" fontId="0" fillId="4" borderId="0" xfId="0" applyFill="1"/>
    <xf numFmtId="0" fontId="0" fillId="4" borderId="4" xfId="0" applyFill="1" applyBorder="1"/>
    <xf numFmtId="0" fontId="5" fillId="6" borderId="10" xfId="0" applyFont="1" applyFill="1" applyBorder="1" applyAlignment="1">
      <alignment horizontal="right"/>
    </xf>
    <xf numFmtId="0" fontId="6" fillId="6" borderId="10" xfId="0" applyFont="1" applyFill="1" applyBorder="1" applyAlignment="1">
      <alignment horizontal="right"/>
    </xf>
    <xf numFmtId="0" fontId="6" fillId="6" borderId="12" xfId="0" applyFont="1" applyFill="1" applyBorder="1" applyAlignment="1">
      <alignment horizontal="right"/>
    </xf>
    <xf numFmtId="0" fontId="5" fillId="7" borderId="10" xfId="0" applyFont="1" applyFill="1" applyBorder="1" applyAlignment="1">
      <alignment horizontal="right"/>
    </xf>
    <xf numFmtId="0" fontId="6" fillId="7" borderId="10" xfId="0" applyFont="1" applyFill="1" applyBorder="1" applyAlignment="1">
      <alignment horizontal="right"/>
    </xf>
    <xf numFmtId="0" fontId="6" fillId="7" borderId="12" xfId="0" applyFont="1" applyFill="1" applyBorder="1" applyAlignment="1">
      <alignment horizontal="right"/>
    </xf>
    <xf numFmtId="0" fontId="5" fillId="5" borderId="10" xfId="0" applyFont="1" applyFill="1" applyBorder="1" applyAlignment="1">
      <alignment horizontal="right"/>
    </xf>
    <xf numFmtId="0" fontId="6" fillId="5" borderId="10" xfId="0" applyFont="1" applyFill="1" applyBorder="1" applyAlignment="1">
      <alignment horizontal="right"/>
    </xf>
    <xf numFmtId="0" fontId="6" fillId="5" borderId="12" xfId="0" applyFont="1" applyFill="1" applyBorder="1" applyAlignment="1">
      <alignment horizontal="right"/>
    </xf>
    <xf numFmtId="0" fontId="5" fillId="8" borderId="14" xfId="0" applyFont="1" applyFill="1" applyBorder="1" applyAlignment="1">
      <alignment horizontal="right"/>
    </xf>
    <xf numFmtId="0" fontId="6" fillId="8" borderId="14" xfId="0" applyFont="1" applyFill="1" applyBorder="1" applyAlignment="1">
      <alignment horizontal="right"/>
    </xf>
    <xf numFmtId="0" fontId="6" fillId="8" borderId="4" xfId="0" applyFont="1" applyFill="1" applyBorder="1" applyAlignment="1">
      <alignment horizontal="right"/>
    </xf>
    <xf numFmtId="0" fontId="1" fillId="9" borderId="14" xfId="0" applyFont="1" applyFill="1" applyBorder="1" applyAlignment="1">
      <alignment horizontal="center"/>
    </xf>
    <xf numFmtId="0" fontId="5" fillId="10" borderId="10" xfId="0" applyFont="1" applyFill="1" applyBorder="1" applyAlignment="1">
      <alignment horizontal="right"/>
    </xf>
    <xf numFmtId="0" fontId="6" fillId="10" borderId="10" xfId="0" applyFont="1" applyFill="1" applyBorder="1" applyAlignment="1">
      <alignment horizontal="right"/>
    </xf>
    <xf numFmtId="0" fontId="6" fillId="10" borderId="12" xfId="0" applyFont="1" applyFill="1" applyBorder="1" applyAlignment="1">
      <alignment horizontal="right"/>
    </xf>
    <xf numFmtId="0" fontId="5" fillId="12" borderId="10" xfId="0" applyFont="1" applyFill="1" applyBorder="1" applyAlignment="1">
      <alignment horizontal="right"/>
    </xf>
    <xf numFmtId="0" fontId="6" fillId="12" borderId="10" xfId="0" applyFont="1" applyFill="1" applyBorder="1" applyAlignment="1">
      <alignment horizontal="right"/>
    </xf>
    <xf numFmtId="0" fontId="6" fillId="12" borderId="12" xfId="0" applyFont="1" applyFill="1" applyBorder="1" applyAlignment="1">
      <alignment horizontal="right"/>
    </xf>
    <xf numFmtId="0" fontId="1" fillId="11" borderId="14" xfId="0" applyFont="1" applyFill="1" applyBorder="1" applyAlignment="1">
      <alignment horizontal="center"/>
    </xf>
    <xf numFmtId="0" fontId="1" fillId="10" borderId="9" xfId="0" applyFont="1" applyFill="1" applyBorder="1" applyAlignment="1">
      <alignment horizontal="center"/>
    </xf>
    <xf numFmtId="0" fontId="5" fillId="12" borderId="11" xfId="0" applyFont="1" applyFill="1" applyBorder="1" applyAlignment="1">
      <alignment horizontal="right"/>
    </xf>
    <xf numFmtId="0" fontId="6" fillId="12" borderId="11" xfId="0" applyFont="1" applyFill="1" applyBorder="1" applyAlignment="1">
      <alignment horizontal="right"/>
    </xf>
    <xf numFmtId="0" fontId="6" fillId="12" borderId="13" xfId="0" applyFont="1" applyFill="1" applyBorder="1" applyAlignment="1">
      <alignment horizontal="right"/>
    </xf>
    <xf numFmtId="0" fontId="1" fillId="8" borderId="9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right"/>
    </xf>
    <xf numFmtId="0" fontId="6" fillId="5" borderId="11" xfId="0" applyFont="1" applyFill="1" applyBorder="1" applyAlignment="1">
      <alignment horizontal="right"/>
    </xf>
    <xf numFmtId="0" fontId="6" fillId="5" borderId="13" xfId="0" applyFont="1" applyFill="1" applyBorder="1" applyAlignment="1">
      <alignment horizontal="right"/>
    </xf>
    <xf numFmtId="0" fontId="1" fillId="11" borderId="4" xfId="0" applyFont="1" applyFill="1" applyBorder="1" applyAlignment="1">
      <alignment horizontal="center"/>
    </xf>
    <xf numFmtId="0" fontId="1" fillId="11" borderId="9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3" fillId="13" borderId="9" xfId="0" applyFont="1" applyFill="1" applyBorder="1" applyAlignment="1">
      <alignment horizontal="center"/>
    </xf>
    <xf numFmtId="16" fontId="3" fillId="13" borderId="9" xfId="0" applyNumberFormat="1" applyFont="1" applyFill="1" applyBorder="1" applyAlignment="1">
      <alignment horizontal="center"/>
    </xf>
    <xf numFmtId="0" fontId="3" fillId="13" borderId="1" xfId="0" applyFont="1" applyFill="1" applyBorder="1" applyAlignment="1">
      <alignment horizontal="center"/>
    </xf>
    <xf numFmtId="2" fontId="1" fillId="2" borderId="0" xfId="0" applyNumberFormat="1" applyFont="1" applyFill="1"/>
    <xf numFmtId="2" fontId="1" fillId="3" borderId="0" xfId="0" applyNumberFormat="1" applyFont="1" applyFill="1" applyAlignment="1">
      <alignment horizontal="right"/>
    </xf>
    <xf numFmtId="2" fontId="1" fillId="2" borderId="4" xfId="0" applyNumberFormat="1" applyFont="1" applyFill="1" applyBorder="1" applyAlignment="1">
      <alignment horizontal="right"/>
    </xf>
    <xf numFmtId="0" fontId="3" fillId="14" borderId="6" xfId="0" applyFont="1" applyFill="1" applyBorder="1" applyAlignment="1">
      <alignment horizontal="center" vertical="top" wrapText="1"/>
    </xf>
    <xf numFmtId="0" fontId="3" fillId="14" borderId="8" xfId="0" applyFont="1" applyFill="1" applyBorder="1" applyAlignment="1">
      <alignment horizontal="center" vertical="top" wrapText="1"/>
    </xf>
    <xf numFmtId="0" fontId="3" fillId="14" borderId="7" xfId="0" applyFont="1" applyFill="1" applyBorder="1" applyAlignment="1">
      <alignment horizontal="center" vertical="top" wrapText="1"/>
    </xf>
    <xf numFmtId="2" fontId="3" fillId="14" borderId="8" xfId="0" applyNumberFormat="1" applyFont="1" applyFill="1" applyBorder="1" applyAlignment="1">
      <alignment horizontal="center" vertical="top" wrapText="1"/>
    </xf>
    <xf numFmtId="2" fontId="3" fillId="14" borderId="7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2" borderId="3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7" fillId="0" borderId="3" xfId="0" applyFont="1" applyBorder="1" applyAlignment="1">
      <alignment horizontal="center"/>
    </xf>
    <xf numFmtId="10" fontId="0" fillId="0" borderId="0" xfId="0" applyNumberFormat="1"/>
    <xf numFmtId="2" fontId="0" fillId="0" borderId="0" xfId="0" applyNumberFormat="1"/>
    <xf numFmtId="165" fontId="0" fillId="0" borderId="0" xfId="0" applyNumberFormat="1"/>
    <xf numFmtId="165" fontId="3" fillId="14" borderId="7" xfId="0" applyNumberFormat="1" applyFont="1" applyFill="1" applyBorder="1" applyAlignment="1">
      <alignment horizontal="center" vertical="top" wrapText="1"/>
    </xf>
    <xf numFmtId="165" fontId="3" fillId="14" borderId="6" xfId="0" applyNumberFormat="1" applyFont="1" applyFill="1" applyBorder="1" applyAlignment="1">
      <alignment horizontal="center" vertical="top" wrapText="1"/>
    </xf>
    <xf numFmtId="11" fontId="0" fillId="0" borderId="0" xfId="0" applyNumberFormat="1"/>
    <xf numFmtId="11" fontId="3" fillId="14" borderId="6" xfId="0" applyNumberFormat="1" applyFont="1" applyFill="1" applyBorder="1" applyAlignment="1">
      <alignment horizontal="center" vertical="top" wrapText="1"/>
    </xf>
    <xf numFmtId="165" fontId="2" fillId="0" borderId="0" xfId="0" applyNumberFormat="1" applyFont="1"/>
    <xf numFmtId="165" fontId="2" fillId="4" borderId="0" xfId="0" applyNumberFormat="1" applyFont="1" applyFill="1"/>
    <xf numFmtId="165" fontId="2" fillId="4" borderId="4" xfId="0" applyNumberFormat="1" applyFont="1" applyFill="1" applyBorder="1"/>
    <xf numFmtId="11" fontId="2" fillId="4" borderId="3" xfId="0" applyNumberFormat="1" applyFont="1" applyFill="1" applyBorder="1"/>
    <xf numFmtId="0" fontId="4" fillId="0" borderId="0" xfId="0" applyFont="1" applyAlignment="1">
      <alignment horizontal="center"/>
    </xf>
    <xf numFmtId="0" fontId="2" fillId="4" borderId="3" xfId="0" applyFont="1" applyFill="1" applyBorder="1"/>
    <xf numFmtId="0" fontId="2" fillId="4" borderId="0" xfId="0" applyFont="1" applyFill="1"/>
    <xf numFmtId="0" fontId="2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2" fontId="2" fillId="3" borderId="0" xfId="0" applyNumberFormat="1" applyFont="1" applyFill="1" applyAlignment="1">
      <alignment horizontal="center"/>
    </xf>
    <xf numFmtId="2" fontId="1" fillId="15" borderId="0" xfId="0" applyNumberFormat="1" applyFont="1" applyFill="1"/>
    <xf numFmtId="2" fontId="13" fillId="15" borderId="0" xfId="0" applyNumberFormat="1" applyFont="1" applyFill="1"/>
    <xf numFmtId="2" fontId="1" fillId="16" borderId="0" xfId="0" applyNumberFormat="1" applyFont="1" applyFill="1" applyAlignment="1">
      <alignment horizontal="right"/>
    </xf>
    <xf numFmtId="2" fontId="13" fillId="16" borderId="0" xfId="0" applyNumberFormat="1" applyFont="1" applyFill="1" applyAlignment="1">
      <alignment horizontal="right"/>
    </xf>
    <xf numFmtId="2" fontId="3" fillId="17" borderId="8" xfId="0" applyNumberFormat="1" applyFont="1" applyFill="1" applyBorder="1" applyAlignment="1">
      <alignment horizontal="center" vertical="top" wrapText="1"/>
    </xf>
    <xf numFmtId="0" fontId="2" fillId="0" borderId="0" xfId="0" applyFont="1"/>
    <xf numFmtId="11" fontId="7" fillId="4" borderId="3" xfId="0" applyNumberFormat="1" applyFont="1" applyFill="1" applyBorder="1"/>
    <xf numFmtId="165" fontId="7" fillId="4" borderId="0" xfId="0" applyNumberFormat="1" applyFont="1" applyFill="1"/>
    <xf numFmtId="0" fontId="0" fillId="0" borderId="0" xfId="0" applyAlignment="1">
      <alignment horizontal="left"/>
    </xf>
    <xf numFmtId="0" fontId="3" fillId="14" borderId="8" xfId="0" applyFont="1" applyFill="1" applyBorder="1" applyAlignment="1">
      <alignment horizontal="left" vertical="top" wrapText="1"/>
    </xf>
    <xf numFmtId="0" fontId="0" fillId="4" borderId="0" xfId="0" applyFill="1" applyAlignment="1">
      <alignment horizontal="left"/>
    </xf>
    <xf numFmtId="0" fontId="4" fillId="0" borderId="4" xfId="0" applyFont="1" applyBorder="1" applyAlignment="1">
      <alignment horizontal="left" vertical="center"/>
    </xf>
    <xf numFmtId="165" fontId="8" fillId="18" borderId="2" xfId="0" applyNumberFormat="1" applyFont="1" applyFill="1" applyBorder="1"/>
    <xf numFmtId="165" fontId="8" fillId="18" borderId="4" xfId="0" applyNumberFormat="1" applyFont="1" applyFill="1" applyBorder="1"/>
    <xf numFmtId="165" fontId="15" fillId="4" borderId="0" xfId="0" applyNumberFormat="1" applyFont="1" applyFill="1"/>
    <xf numFmtId="11" fontId="15" fillId="4" borderId="15" xfId="0" applyNumberFormat="1" applyFont="1" applyFill="1" applyBorder="1"/>
    <xf numFmtId="11" fontId="15" fillId="4" borderId="3" xfId="0" applyNumberFormat="1" applyFont="1" applyFill="1" applyBorder="1"/>
    <xf numFmtId="2" fontId="3" fillId="14" borderId="15" xfId="0" applyNumberFormat="1" applyFont="1" applyFill="1" applyBorder="1" applyAlignment="1">
      <alignment horizontal="center" vertical="top" wrapText="1"/>
    </xf>
    <xf numFmtId="10" fontId="3" fillId="14" borderId="15" xfId="0" applyNumberFormat="1" applyFont="1" applyFill="1" applyBorder="1" applyAlignment="1">
      <alignment horizontal="center" vertical="top" wrapText="1"/>
    </xf>
    <xf numFmtId="0" fontId="3" fillId="14" borderId="15" xfId="0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166" fontId="0" fillId="3" borderId="17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3" borderId="19" xfId="0" applyNumberFormat="1" applyFill="1" applyBorder="1" applyAlignment="1">
      <alignment horizontal="center"/>
    </xf>
    <xf numFmtId="0" fontId="0" fillId="19" borderId="20" xfId="0" applyFill="1" applyBorder="1" applyAlignment="1">
      <alignment horizontal="center"/>
    </xf>
    <xf numFmtId="166" fontId="0" fillId="19" borderId="21" xfId="0" applyNumberFormat="1" applyFill="1" applyBorder="1" applyAlignment="1">
      <alignment horizontal="center"/>
    </xf>
    <xf numFmtId="166" fontId="0" fillId="2" borderId="17" xfId="0" applyNumberFormat="1" applyFill="1" applyBorder="1" applyAlignment="1">
      <alignment horizontal="center"/>
    </xf>
    <xf numFmtId="166" fontId="0" fillId="2" borderId="19" xfId="0" applyNumberFormat="1" applyFill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6" fontId="0" fillId="0" borderId="19" xfId="0" applyNumberFormat="1" applyBorder="1" applyAlignment="1">
      <alignment horizontal="center"/>
    </xf>
    <xf numFmtId="164" fontId="0" fillId="19" borderId="20" xfId="0" applyNumberFormat="1" applyFill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0" fontId="2" fillId="0" borderId="3" xfId="0" applyFont="1" applyBorder="1"/>
    <xf numFmtId="2" fontId="1" fillId="15" borderId="4" xfId="0" applyNumberFormat="1" applyFont="1" applyFill="1" applyBorder="1" applyAlignment="1">
      <alignment horizontal="right"/>
    </xf>
    <xf numFmtId="2" fontId="1" fillId="16" borderId="4" xfId="0" applyNumberFormat="1" applyFont="1" applyFill="1" applyBorder="1" applyAlignment="1">
      <alignment horizontal="right"/>
    </xf>
    <xf numFmtId="2" fontId="1" fillId="16" borderId="22" xfId="0" applyNumberFormat="1" applyFont="1" applyFill="1" applyBorder="1" applyAlignment="1">
      <alignment horizontal="right"/>
    </xf>
    <xf numFmtId="2" fontId="3" fillId="14" borderId="23" xfId="0" applyNumberFormat="1" applyFont="1" applyFill="1" applyBorder="1" applyAlignment="1">
      <alignment horizontal="center" vertical="top" wrapText="1"/>
    </xf>
    <xf numFmtId="2" fontId="13" fillId="16" borderId="22" xfId="0" applyNumberFormat="1" applyFont="1" applyFill="1" applyBorder="1" applyAlignment="1">
      <alignment horizontal="right"/>
    </xf>
    <xf numFmtId="0" fontId="10" fillId="13" borderId="3" xfId="0" applyFont="1" applyFill="1" applyBorder="1" applyAlignment="1">
      <alignment horizontal="center" vertical="center" textRotation="90"/>
    </xf>
    <xf numFmtId="0" fontId="10" fillId="13" borderId="5" xfId="0" applyFont="1" applyFill="1" applyBorder="1" applyAlignment="1">
      <alignment horizontal="center" vertical="center" textRotation="90"/>
    </xf>
    <xf numFmtId="0" fontId="11" fillId="13" borderId="3" xfId="0" applyFont="1" applyFill="1" applyBorder="1" applyAlignment="1">
      <alignment horizontal="center" vertical="center" textRotation="90"/>
    </xf>
    <xf numFmtId="0" fontId="11" fillId="13" borderId="5" xfId="0" applyFont="1" applyFill="1" applyBorder="1" applyAlignment="1">
      <alignment horizontal="center" vertical="center" textRotation="90"/>
    </xf>
    <xf numFmtId="0" fontId="16" fillId="0" borderId="0" xfId="0" applyFont="1" applyAlignment="1">
      <alignment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 patternType="solid">
          <fgColor rgb="FF00206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C00000"/>
          <bgColor rgb="FF000000"/>
        </patternFill>
      </fill>
    </dxf>
    <dxf>
      <fill>
        <patternFill patternType="solid">
          <fgColor rgb="FFFFC000"/>
          <bgColor rgb="FF000000"/>
        </patternFill>
      </fill>
    </dxf>
    <dxf>
      <fill>
        <patternFill patternType="solid">
          <fgColor rgb="FF00B050"/>
          <bgColor rgb="FF000000"/>
        </patternFill>
      </fill>
    </dxf>
  </dxfs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sz="1600">
                <a:solidFill>
                  <a:sysClr val="windowText" lastClr="000000"/>
                </a:solidFill>
              </a:rPr>
              <a:t>Relative</a:t>
            </a:r>
            <a:r>
              <a:rPr lang="en-GB" sz="1600" baseline="0">
                <a:solidFill>
                  <a:sysClr val="windowText" lastClr="000000"/>
                </a:solidFill>
              </a:rPr>
              <a:t> Abundance of Acetylated Residues</a:t>
            </a:r>
            <a:endParaRPr lang="en-GB" sz="16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v>Col0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</c:spPr>
          <c:invertIfNegative val="0"/>
          <c:cat>
            <c:strLit>
              <c:ptCount val="21"/>
              <c:pt idx="0">
                <c:v>M(1)</c:v>
              </c:pt>
              <c:pt idx="1">
                <c:v>M(&gt;2)</c:v>
              </c:pt>
              <c:pt idx="2">
                <c:v>S</c:v>
              </c:pt>
              <c:pt idx="3">
                <c:v>T</c:v>
              </c:pt>
              <c:pt idx="4">
                <c:v>A</c:v>
              </c:pt>
              <c:pt idx="5">
                <c:v>C</c:v>
              </c:pt>
              <c:pt idx="6">
                <c:v>D</c:v>
              </c:pt>
              <c:pt idx="7">
                <c:v>E</c:v>
              </c:pt>
              <c:pt idx="8">
                <c:v>F</c:v>
              </c:pt>
              <c:pt idx="9">
                <c:v>G</c:v>
              </c:pt>
              <c:pt idx="10">
                <c:v>H</c:v>
              </c:pt>
              <c:pt idx="11">
                <c:v>I</c:v>
              </c:pt>
              <c:pt idx="12">
                <c:v>K</c:v>
              </c:pt>
              <c:pt idx="13">
                <c:v>L</c:v>
              </c:pt>
              <c:pt idx="14">
                <c:v>N</c:v>
              </c:pt>
              <c:pt idx="15">
                <c:v>P</c:v>
              </c:pt>
              <c:pt idx="16">
                <c:v>Q</c:v>
              </c:pt>
              <c:pt idx="17">
                <c:v>R</c:v>
              </c:pt>
              <c:pt idx="18">
                <c:v>V</c:v>
              </c:pt>
              <c:pt idx="19">
                <c:v>W</c:v>
              </c:pt>
              <c:pt idx="20">
                <c:v>Y</c:v>
              </c:pt>
            </c:strLit>
          </c:cat>
          <c:val>
            <c:numRef>
              <c:f>'NTA distribution'!$G$2:$G$22</c:f>
              <c:numCache>
                <c:formatCode>0.0%</c:formatCode>
                <c:ptCount val="21"/>
                <c:pt idx="0">
                  <c:v>0.13718411552346571</c:v>
                </c:pt>
                <c:pt idx="1">
                  <c:v>3.6101083032490976E-3</c:v>
                </c:pt>
                <c:pt idx="2">
                  <c:v>0.13718411552346571</c:v>
                </c:pt>
                <c:pt idx="3">
                  <c:v>3.6101083032490974E-2</c:v>
                </c:pt>
                <c:pt idx="4">
                  <c:v>0.43321299638989169</c:v>
                </c:pt>
                <c:pt idx="5">
                  <c:v>3.6101083032490976E-3</c:v>
                </c:pt>
                <c:pt idx="6">
                  <c:v>2.8880866425992781E-2</c:v>
                </c:pt>
                <c:pt idx="7">
                  <c:v>2.1660649819494584E-2</c:v>
                </c:pt>
                <c:pt idx="8">
                  <c:v>0</c:v>
                </c:pt>
                <c:pt idx="9">
                  <c:v>5.7761732851985562E-2</c:v>
                </c:pt>
                <c:pt idx="10">
                  <c:v>0</c:v>
                </c:pt>
                <c:pt idx="11">
                  <c:v>0</c:v>
                </c:pt>
                <c:pt idx="12">
                  <c:v>2.1660649819494584E-2</c:v>
                </c:pt>
                <c:pt idx="13">
                  <c:v>3.6101083032490976E-3</c:v>
                </c:pt>
                <c:pt idx="14">
                  <c:v>3.6101083032490976E-3</c:v>
                </c:pt>
                <c:pt idx="15">
                  <c:v>2.1660649819494584E-2</c:v>
                </c:pt>
                <c:pt idx="16">
                  <c:v>3.6101083032490976E-3</c:v>
                </c:pt>
                <c:pt idx="17">
                  <c:v>0</c:v>
                </c:pt>
                <c:pt idx="18">
                  <c:v>8.6642599277978335E-2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ADF-4F53-84FC-8EA9300A89E7}"/>
            </c:ext>
          </c:extLst>
        </c:ser>
        <c:ser>
          <c:idx val="1"/>
          <c:order val="1"/>
          <c:tx>
            <c:v>D10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6">
                  <a:lumMod val="50000"/>
                </a:schemeClr>
              </a:solidFill>
            </a:ln>
          </c:spPr>
          <c:invertIfNegative val="0"/>
          <c:cat>
            <c:strLit>
              <c:ptCount val="21"/>
              <c:pt idx="0">
                <c:v>M(1)</c:v>
              </c:pt>
              <c:pt idx="1">
                <c:v>M(&gt;2)</c:v>
              </c:pt>
              <c:pt idx="2">
                <c:v>S</c:v>
              </c:pt>
              <c:pt idx="3">
                <c:v>T</c:v>
              </c:pt>
              <c:pt idx="4">
                <c:v>A</c:v>
              </c:pt>
              <c:pt idx="5">
                <c:v>C</c:v>
              </c:pt>
              <c:pt idx="6">
                <c:v>D</c:v>
              </c:pt>
              <c:pt idx="7">
                <c:v>E</c:v>
              </c:pt>
              <c:pt idx="8">
                <c:v>F</c:v>
              </c:pt>
              <c:pt idx="9">
                <c:v>G</c:v>
              </c:pt>
              <c:pt idx="10">
                <c:v>H</c:v>
              </c:pt>
              <c:pt idx="11">
                <c:v>I</c:v>
              </c:pt>
              <c:pt idx="12">
                <c:v>K</c:v>
              </c:pt>
              <c:pt idx="13">
                <c:v>L</c:v>
              </c:pt>
              <c:pt idx="14">
                <c:v>N</c:v>
              </c:pt>
              <c:pt idx="15">
                <c:v>P</c:v>
              </c:pt>
              <c:pt idx="16">
                <c:v>Q</c:v>
              </c:pt>
              <c:pt idx="17">
                <c:v>R</c:v>
              </c:pt>
              <c:pt idx="18">
                <c:v>V</c:v>
              </c:pt>
              <c:pt idx="19">
                <c:v>W</c:v>
              </c:pt>
              <c:pt idx="20">
                <c:v>Y</c:v>
              </c:pt>
            </c:strLit>
          </c:cat>
          <c:val>
            <c:numRef>
              <c:f>'NTA distribution'!$I$2:$I$22</c:f>
              <c:numCache>
                <c:formatCode>0.0%</c:formatCode>
                <c:ptCount val="21"/>
                <c:pt idx="0">
                  <c:v>0.11328125</c:v>
                </c:pt>
                <c:pt idx="1">
                  <c:v>3.90625E-3</c:v>
                </c:pt>
                <c:pt idx="2">
                  <c:v>0.1640625</c:v>
                </c:pt>
                <c:pt idx="3">
                  <c:v>3.125E-2</c:v>
                </c:pt>
                <c:pt idx="4">
                  <c:v>0.44921875</c:v>
                </c:pt>
                <c:pt idx="5">
                  <c:v>0</c:v>
                </c:pt>
                <c:pt idx="6">
                  <c:v>7.8125E-3</c:v>
                </c:pt>
                <c:pt idx="7">
                  <c:v>3.125E-2</c:v>
                </c:pt>
                <c:pt idx="8">
                  <c:v>0</c:v>
                </c:pt>
                <c:pt idx="9">
                  <c:v>4.296875E-2</c:v>
                </c:pt>
                <c:pt idx="10">
                  <c:v>0</c:v>
                </c:pt>
                <c:pt idx="11">
                  <c:v>0</c:v>
                </c:pt>
                <c:pt idx="12">
                  <c:v>2.734375E-2</c:v>
                </c:pt>
                <c:pt idx="13">
                  <c:v>3.90625E-3</c:v>
                </c:pt>
                <c:pt idx="14">
                  <c:v>0</c:v>
                </c:pt>
                <c:pt idx="15">
                  <c:v>2.734375E-2</c:v>
                </c:pt>
                <c:pt idx="16">
                  <c:v>7.8125E-3</c:v>
                </c:pt>
                <c:pt idx="17">
                  <c:v>0</c:v>
                </c:pt>
                <c:pt idx="18">
                  <c:v>8.984375E-2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F-4F53-84FC-8EA9300A8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38"/>
        <c:axId val="1093764015"/>
        <c:axId val="1093777327"/>
      </c:barChart>
      <c:catAx>
        <c:axId val="1093764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342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777327"/>
        <c:crosses val="autoZero"/>
        <c:auto val="1"/>
        <c:lblAlgn val="ctr"/>
        <c:lblOffset val="100"/>
        <c:noMultiLvlLbl val="0"/>
      </c:catAx>
      <c:valAx>
        <c:axId val="1093777327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764015"/>
        <c:crosses val="autoZero"/>
        <c:crossBetween val="between"/>
        <c:majorUnit val="0.1"/>
        <c:minorUnit val="5.000000000000001E-2"/>
      </c:valAx>
    </c:plotArea>
    <c:legend>
      <c:legendPos val="tr"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All Positions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Col0 (277)</c:v>
          </c:tx>
          <c:spPr>
            <a:ln w="25400">
              <a:noFill/>
            </a:ln>
          </c:spPr>
          <c:marker>
            <c:symbol val="squar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'Global NTA Variations'!$H$3:$H$899</c:f>
              <c:numCache>
                <c:formatCode>General</c:formatCode>
                <c:ptCount val="897"/>
                <c:pt idx="2" formatCode="0.00">
                  <c:v>5.0541516245487355</c:v>
                </c:pt>
                <c:pt idx="4" formatCode="0.00">
                  <c:v>0.36101083032490977</c:v>
                </c:pt>
                <c:pt idx="6" formatCode="0.00">
                  <c:v>69.314079422382633</c:v>
                </c:pt>
                <c:pt idx="7" formatCode="0.00">
                  <c:v>61.732851985559464</c:v>
                </c:pt>
                <c:pt idx="9" formatCode="0.00">
                  <c:v>47.65342960288806</c:v>
                </c:pt>
                <c:pt idx="10" formatCode="0.00">
                  <c:v>5.415162454873645</c:v>
                </c:pt>
                <c:pt idx="11" formatCode="0.00">
                  <c:v>57.039711191335662</c:v>
                </c:pt>
                <c:pt idx="21" formatCode="0.00">
                  <c:v>37.184115523465735</c:v>
                </c:pt>
                <c:pt idx="23" formatCode="0.00">
                  <c:v>69.675090252707548</c:v>
                </c:pt>
                <c:pt idx="25" formatCode="0.00">
                  <c:v>58.483754512635294</c:v>
                </c:pt>
                <c:pt idx="32" formatCode="0.00">
                  <c:v>31.768953068592118</c:v>
                </c:pt>
                <c:pt idx="34" formatCode="0.00">
                  <c:v>84.115523465704143</c:v>
                </c:pt>
                <c:pt idx="37" formatCode="0.00">
                  <c:v>25.270758122743715</c:v>
                </c:pt>
                <c:pt idx="42" formatCode="0.00">
                  <c:v>67.148014440433144</c:v>
                </c:pt>
                <c:pt idx="44" formatCode="0.00">
                  <c:v>46.570397111913337</c:v>
                </c:pt>
                <c:pt idx="46" formatCode="0.00">
                  <c:v>10.108303249097469</c:v>
                </c:pt>
                <c:pt idx="49" formatCode="0.00">
                  <c:v>35.740072202166104</c:v>
                </c:pt>
                <c:pt idx="51" formatCode="0.00">
                  <c:v>56.678700361010755</c:v>
                </c:pt>
                <c:pt idx="52" formatCode="0.00">
                  <c:v>54.512635379061308</c:v>
                </c:pt>
                <c:pt idx="57" formatCode="0.00">
                  <c:v>33.21299638989175</c:v>
                </c:pt>
                <c:pt idx="59" formatCode="0.00">
                  <c:v>81.949458483754654</c:v>
                </c:pt>
                <c:pt idx="62" formatCode="0.00">
                  <c:v>15.884476534296022</c:v>
                </c:pt>
                <c:pt idx="64" formatCode="0.00">
                  <c:v>57.40072202166057</c:v>
                </c:pt>
                <c:pt idx="65" formatCode="0.00">
                  <c:v>16.245487364620931</c:v>
                </c:pt>
                <c:pt idx="66" formatCode="0.00">
                  <c:v>30.324909747292473</c:v>
                </c:pt>
                <c:pt idx="69" formatCode="0.00">
                  <c:v>20.216606498194956</c:v>
                </c:pt>
                <c:pt idx="73" formatCode="0.00">
                  <c:v>24.548736462093892</c:v>
                </c:pt>
                <c:pt idx="78" formatCode="0.00">
                  <c:v>82.310469314079569</c:v>
                </c:pt>
                <c:pt idx="79" formatCode="0.00">
                  <c:v>29.60288808664265</c:v>
                </c:pt>
                <c:pt idx="80" formatCode="0.00">
                  <c:v>5.7761732851985546</c:v>
                </c:pt>
                <c:pt idx="84" formatCode="0.00">
                  <c:v>0.72202166064981954</c:v>
                </c:pt>
                <c:pt idx="86" formatCode="0.00">
                  <c:v>19.855595667870045</c:v>
                </c:pt>
                <c:pt idx="88" formatCode="0.00">
                  <c:v>92.418772563177185</c:v>
                </c:pt>
                <c:pt idx="99" formatCode="0.00">
                  <c:v>34.657039711191381</c:v>
                </c:pt>
                <c:pt idx="101" formatCode="0.00">
                  <c:v>80.505415162454995</c:v>
                </c:pt>
                <c:pt idx="102" formatCode="0.00">
                  <c:v>23.826714801444069</c:v>
                </c:pt>
                <c:pt idx="103" formatCode="0.00">
                  <c:v>96.750902527076164</c:v>
                </c:pt>
                <c:pt idx="106" formatCode="0.00">
                  <c:v>98.916967509025653</c:v>
                </c:pt>
                <c:pt idx="107" formatCode="0.00">
                  <c:v>73.285198555956697</c:v>
                </c:pt>
                <c:pt idx="110" formatCode="0.00">
                  <c:v>84.837545126353973</c:v>
                </c:pt>
                <c:pt idx="114" formatCode="0.00">
                  <c:v>33.935018050541565</c:v>
                </c:pt>
                <c:pt idx="115" formatCode="0.00">
                  <c:v>32.490974729241934</c:v>
                </c:pt>
                <c:pt idx="118" formatCode="0.00">
                  <c:v>86.642599277978547</c:v>
                </c:pt>
                <c:pt idx="120" formatCode="0.00">
                  <c:v>4.6931407942238259</c:v>
                </c:pt>
                <c:pt idx="126" formatCode="0.00">
                  <c:v>18.411552346570399</c:v>
                </c:pt>
                <c:pt idx="131" formatCode="0.00">
                  <c:v>96.028880866426334</c:v>
                </c:pt>
                <c:pt idx="132" formatCode="0.00">
                  <c:v>23.465703971119158</c:v>
                </c:pt>
                <c:pt idx="134" formatCode="0.00">
                  <c:v>87.725631768953292</c:v>
                </c:pt>
                <c:pt idx="139" formatCode="0.00">
                  <c:v>22.382671480144424</c:v>
                </c:pt>
                <c:pt idx="140" formatCode="0.00">
                  <c:v>48.736462093862784</c:v>
                </c:pt>
                <c:pt idx="144" formatCode="0.00">
                  <c:v>75.090252707581271</c:v>
                </c:pt>
                <c:pt idx="148" formatCode="0.00">
                  <c:v>17.328519855595665</c:v>
                </c:pt>
                <c:pt idx="149" formatCode="0.00">
                  <c:v>6.4981949458483736</c:v>
                </c:pt>
                <c:pt idx="152" formatCode="0.00">
                  <c:v>89.891696750902781</c:v>
                </c:pt>
                <c:pt idx="154" formatCode="0.00">
                  <c:v>63.537906137184002</c:v>
                </c:pt>
                <c:pt idx="158" formatCode="0.00">
                  <c:v>70.397111913357378</c:v>
                </c:pt>
                <c:pt idx="163" formatCode="0.00">
                  <c:v>36.101083032491012</c:v>
                </c:pt>
                <c:pt idx="165" formatCode="0.00">
                  <c:v>72.924187725631782</c:v>
                </c:pt>
                <c:pt idx="166" formatCode="0.00">
                  <c:v>19.133574007220222</c:v>
                </c:pt>
                <c:pt idx="167" formatCode="0.00">
                  <c:v>77.617328519855675</c:v>
                </c:pt>
                <c:pt idx="168" formatCode="0.00">
                  <c:v>63.176895306859095</c:v>
                </c:pt>
                <c:pt idx="169" formatCode="0.00">
                  <c:v>76.895306859205846</c:v>
                </c:pt>
                <c:pt idx="171" formatCode="0.00">
                  <c:v>93.50180505415193</c:v>
                </c:pt>
                <c:pt idx="173" formatCode="0.00">
                  <c:v>1.0830324909747293</c:v>
                </c:pt>
                <c:pt idx="174" formatCode="0.00">
                  <c:v>73.646209386281612</c:v>
                </c:pt>
                <c:pt idx="175" formatCode="0.00">
                  <c:v>49.819494584837507</c:v>
                </c:pt>
                <c:pt idx="177" formatCode="0.00">
                  <c:v>46.209386281588429</c:v>
                </c:pt>
                <c:pt idx="178" formatCode="0.00">
                  <c:v>70.036101083032463</c:v>
                </c:pt>
                <c:pt idx="182" formatCode="0.00">
                  <c:v>29.963898916967562</c:v>
                </c:pt>
                <c:pt idx="185" formatCode="0.00">
                  <c:v>67.509025270758059</c:v>
                </c:pt>
                <c:pt idx="187" formatCode="0.00">
                  <c:v>61.010830324909648</c:v>
                </c:pt>
                <c:pt idx="190" formatCode="0.00">
                  <c:v>29.241877256317739</c:v>
                </c:pt>
                <c:pt idx="191" formatCode="0.00">
                  <c:v>27.075812274368271</c:v>
                </c:pt>
                <c:pt idx="194" formatCode="0.00">
                  <c:v>68.953068592057718</c:v>
                </c:pt>
                <c:pt idx="202" formatCode="0.00">
                  <c:v>13.718411552346565</c:v>
                </c:pt>
                <c:pt idx="206" formatCode="0.00">
                  <c:v>34.296028880866473</c:v>
                </c:pt>
                <c:pt idx="207" formatCode="0.00">
                  <c:v>42.599277978339352</c:v>
                </c:pt>
                <c:pt idx="212" formatCode="0.00">
                  <c:v>36.823104693140827</c:v>
                </c:pt>
                <c:pt idx="215" formatCode="0.00">
                  <c:v>78.339350180505505</c:v>
                </c:pt>
                <c:pt idx="217" formatCode="0.00">
                  <c:v>32.851985559566842</c:v>
                </c:pt>
                <c:pt idx="221" formatCode="0.00">
                  <c:v>100.0000000000004</c:v>
                </c:pt>
                <c:pt idx="224" formatCode="0.00">
                  <c:v>6.8592057761732832</c:v>
                </c:pt>
                <c:pt idx="227" formatCode="0.00">
                  <c:v>11.913357400722017</c:v>
                </c:pt>
                <c:pt idx="228" formatCode="0.00">
                  <c:v>90.252707581227696</c:v>
                </c:pt>
                <c:pt idx="230" formatCode="0.00">
                  <c:v>14.079422382671474</c:v>
                </c:pt>
                <c:pt idx="231" formatCode="0.00">
                  <c:v>66.064981949458399</c:v>
                </c:pt>
                <c:pt idx="235" formatCode="0.00">
                  <c:v>53.068592057761677</c:v>
                </c:pt>
                <c:pt idx="236" formatCode="0.00">
                  <c:v>62.815884476534187</c:v>
                </c:pt>
                <c:pt idx="240" formatCode="0.00">
                  <c:v>10.469314079422379</c:v>
                </c:pt>
                <c:pt idx="242" formatCode="0.00">
                  <c:v>60.64981949458474</c:v>
                </c:pt>
                <c:pt idx="243" formatCode="0.00">
                  <c:v>54.873646209386216</c:v>
                </c:pt>
                <c:pt idx="248" formatCode="0.00">
                  <c:v>56.317689530685847</c:v>
                </c:pt>
                <c:pt idx="249" formatCode="0.00">
                  <c:v>52.707581227436769</c:v>
                </c:pt>
                <c:pt idx="250" formatCode="0.00">
                  <c:v>81.588447653429739</c:v>
                </c:pt>
                <c:pt idx="252" formatCode="0.00">
                  <c:v>99.277978339350568</c:v>
                </c:pt>
                <c:pt idx="255" formatCode="0.00">
                  <c:v>12.274368231046926</c:v>
                </c:pt>
                <c:pt idx="257" formatCode="0.00">
                  <c:v>6.1371841155234641</c:v>
                </c:pt>
                <c:pt idx="258" formatCode="0.00">
                  <c:v>1.4440433212996391</c:v>
                </c:pt>
                <c:pt idx="261" formatCode="0.00">
                  <c:v>7.2202166064981927</c:v>
                </c:pt>
                <c:pt idx="265" formatCode="0.00">
                  <c:v>86.281588447653633</c:v>
                </c:pt>
                <c:pt idx="266" formatCode="0.00">
                  <c:v>1.8050541516245489</c:v>
                </c:pt>
                <c:pt idx="270" formatCode="0.00">
                  <c:v>78.70036101083042</c:v>
                </c:pt>
                <c:pt idx="271" formatCode="0.00">
                  <c:v>40.794223826714813</c:v>
                </c:pt>
                <c:pt idx="276" formatCode="0.00">
                  <c:v>10.830324909747288</c:v>
                </c:pt>
                <c:pt idx="277" formatCode="0.00">
                  <c:v>2.1660649819494586</c:v>
                </c:pt>
                <c:pt idx="278" formatCode="0.00">
                  <c:v>94.584837545126675</c:v>
                </c:pt>
                <c:pt idx="279" formatCode="0.00">
                  <c:v>14.801444043321293</c:v>
                </c:pt>
                <c:pt idx="280" formatCode="0.00">
                  <c:v>2.5270758122743686</c:v>
                </c:pt>
                <c:pt idx="281" formatCode="0.00">
                  <c:v>42.238267148014444</c:v>
                </c:pt>
                <c:pt idx="282" formatCode="0.00">
                  <c:v>72.563176895306867</c:v>
                </c:pt>
                <c:pt idx="284" formatCode="0.00">
                  <c:v>89.169675090252952</c:v>
                </c:pt>
                <c:pt idx="286" formatCode="0.00">
                  <c:v>90.613718411552611</c:v>
                </c:pt>
                <c:pt idx="291" formatCode="0.00">
                  <c:v>28.158844765343005</c:v>
                </c:pt>
                <c:pt idx="293" formatCode="0.00">
                  <c:v>2.8880866425992782</c:v>
                </c:pt>
                <c:pt idx="297" formatCode="0.00">
                  <c:v>22.743682310469335</c:v>
                </c:pt>
                <c:pt idx="299" formatCode="0.00">
                  <c:v>39.350180505415182</c:v>
                </c:pt>
                <c:pt idx="300" formatCode="0.00">
                  <c:v>37.545126353790643</c:v>
                </c:pt>
                <c:pt idx="302" formatCode="0.00">
                  <c:v>63.89891696750891</c:v>
                </c:pt>
                <c:pt idx="305" formatCode="0.00">
                  <c:v>24.909747292418803</c:v>
                </c:pt>
                <c:pt idx="306" formatCode="0.00">
                  <c:v>64.981949458483655</c:v>
                </c:pt>
                <c:pt idx="312" formatCode="0.00">
                  <c:v>15.162454873646203</c:v>
                </c:pt>
                <c:pt idx="313" formatCode="0.00">
                  <c:v>32.129963898917026</c:v>
                </c:pt>
                <c:pt idx="314" formatCode="0.00">
                  <c:v>97.111913357401079</c:v>
                </c:pt>
                <c:pt idx="315" formatCode="0.00">
                  <c:v>51.624548736462046</c:v>
                </c:pt>
                <c:pt idx="316" formatCode="0.00">
                  <c:v>27.436823104693183</c:v>
                </c:pt>
                <c:pt idx="318" formatCode="0.00">
                  <c:v>11.191335740072198</c:v>
                </c:pt>
                <c:pt idx="320" formatCode="0.00">
                  <c:v>7.5812274368231023</c:v>
                </c:pt>
                <c:pt idx="321" formatCode="0.00">
                  <c:v>58.844765342960201</c:v>
                </c:pt>
                <c:pt idx="323" formatCode="0.00">
                  <c:v>59.566787003610017</c:v>
                </c:pt>
                <c:pt idx="327" formatCode="0.00">
                  <c:v>11.552346570397107</c:v>
                </c:pt>
                <c:pt idx="331" formatCode="0.00">
                  <c:v>62.454873646209279</c:v>
                </c:pt>
                <c:pt idx="332" formatCode="0.00">
                  <c:v>77.256317689530761</c:v>
                </c:pt>
                <c:pt idx="333" formatCode="0.00">
                  <c:v>51.263537906137138</c:v>
                </c:pt>
                <c:pt idx="334" formatCode="0.00">
                  <c:v>12.635379061371836</c:v>
                </c:pt>
                <c:pt idx="337" formatCode="0.00">
                  <c:v>88.447653429603122</c:v>
                </c:pt>
                <c:pt idx="338" formatCode="0.00">
                  <c:v>96.389891696751249</c:v>
                </c:pt>
                <c:pt idx="339" formatCode="0.00">
                  <c:v>19.494584837545133</c:v>
                </c:pt>
                <c:pt idx="350" formatCode="0.00">
                  <c:v>75.451263537906186</c:v>
                </c:pt>
                <c:pt idx="357" formatCode="0.00">
                  <c:v>52.346570397111861</c:v>
                </c:pt>
                <c:pt idx="358" formatCode="0.00">
                  <c:v>74.729241877256356</c:v>
                </c:pt>
                <c:pt idx="359" formatCode="0.00">
                  <c:v>85.920577617328718</c:v>
                </c:pt>
                <c:pt idx="360" formatCode="0.00">
                  <c:v>40.072202166064997</c:v>
                </c:pt>
                <c:pt idx="361" formatCode="0.00">
                  <c:v>12.996389891696746</c:v>
                </c:pt>
                <c:pt idx="363" formatCode="0.00">
                  <c:v>30.685920577617384</c:v>
                </c:pt>
                <c:pt idx="365" formatCode="0.00">
                  <c:v>49.097472924187691</c:v>
                </c:pt>
                <c:pt idx="368" formatCode="0.00">
                  <c:v>47.292418772563153</c:v>
                </c:pt>
                <c:pt idx="369" formatCode="0.00">
                  <c:v>44.765342960288798</c:v>
                </c:pt>
                <c:pt idx="370" formatCode="0.00">
                  <c:v>76.173285198556016</c:v>
                </c:pt>
                <c:pt idx="371" formatCode="0.00">
                  <c:v>54.1516245487364</c:v>
                </c:pt>
                <c:pt idx="372" formatCode="0.00">
                  <c:v>91.696750902527356</c:v>
                </c:pt>
                <c:pt idx="373" formatCode="0.00">
                  <c:v>91.335740072202441</c:v>
                </c:pt>
                <c:pt idx="374" formatCode="0.00">
                  <c:v>38.989169675090274</c:v>
                </c:pt>
                <c:pt idx="376" formatCode="0.00">
                  <c:v>66.787003610108229</c:v>
                </c:pt>
                <c:pt idx="379" formatCode="0.00">
                  <c:v>20.577617328519867</c:v>
                </c:pt>
                <c:pt idx="381" formatCode="0.00">
                  <c:v>51.985559566786954</c:v>
                </c:pt>
                <c:pt idx="382" formatCode="0.00">
                  <c:v>76.534296028880931</c:v>
                </c:pt>
                <c:pt idx="387" formatCode="0.00">
                  <c:v>35.379061371841196</c:v>
                </c:pt>
                <c:pt idx="391" formatCode="0.00">
                  <c:v>44.40433212996389</c:v>
                </c:pt>
                <c:pt idx="392" formatCode="0.00">
                  <c:v>75.812274368231101</c:v>
                </c:pt>
                <c:pt idx="393" formatCode="0.00">
                  <c:v>7.9422382671480118</c:v>
                </c:pt>
                <c:pt idx="395" formatCode="0.00">
                  <c:v>83.393501805054314</c:v>
                </c:pt>
                <c:pt idx="401" formatCode="0.00">
                  <c:v>93.140794223827015</c:v>
                </c:pt>
                <c:pt idx="406" formatCode="0.00">
                  <c:v>95.306859205776504</c:v>
                </c:pt>
                <c:pt idx="409" formatCode="0.00">
                  <c:v>28.880866425992828</c:v>
                </c:pt>
                <c:pt idx="411" formatCode="0.00">
                  <c:v>74.007220216606527</c:v>
                </c:pt>
                <c:pt idx="420" formatCode="0.00">
                  <c:v>21.660649819494601</c:v>
                </c:pt>
                <c:pt idx="422" formatCode="0.00">
                  <c:v>3.2490974729241877</c:v>
                </c:pt>
                <c:pt idx="426" formatCode="0.00">
                  <c:v>8.3032490974729214</c:v>
                </c:pt>
                <c:pt idx="427" formatCode="0.00">
                  <c:v>79.42238267148025</c:v>
                </c:pt>
                <c:pt idx="428" formatCode="0.00">
                  <c:v>57.761732851985478</c:v>
                </c:pt>
                <c:pt idx="429" formatCode="0.00">
                  <c:v>72.202166064981952</c:v>
                </c:pt>
                <c:pt idx="430" formatCode="0.00">
                  <c:v>44.043321299638983</c:v>
                </c:pt>
                <c:pt idx="431" formatCode="0.00">
                  <c:v>70.758122743682293</c:v>
                </c:pt>
                <c:pt idx="434" formatCode="0.00">
                  <c:v>85.559566787003803</c:v>
                </c:pt>
                <c:pt idx="435" formatCode="0.00">
                  <c:v>17.689530685920577</c:v>
                </c:pt>
                <c:pt idx="436" formatCode="0.00">
                  <c:v>60.288808664259832</c:v>
                </c:pt>
                <c:pt idx="438" formatCode="0.00">
                  <c:v>79.783393501805165</c:v>
                </c:pt>
                <c:pt idx="441" formatCode="0.00">
                  <c:v>21.29963898916969</c:v>
                </c:pt>
                <c:pt idx="443" formatCode="0.00">
                  <c:v>3.6101083032490973</c:v>
                </c:pt>
                <c:pt idx="444" formatCode="0.00">
                  <c:v>18.772563176895311</c:v>
                </c:pt>
                <c:pt idx="445" formatCode="0.00">
                  <c:v>25.631768953068626</c:v>
                </c:pt>
                <c:pt idx="448" formatCode="0.00">
                  <c:v>74.368231046931442</c:v>
                </c:pt>
                <c:pt idx="450" formatCode="0.00">
                  <c:v>24.187725631768981</c:v>
                </c:pt>
                <c:pt idx="452" formatCode="0.00">
                  <c:v>16.606498194945843</c:v>
                </c:pt>
                <c:pt idx="455" formatCode="0.00">
                  <c:v>62.093862815884371</c:v>
                </c:pt>
                <c:pt idx="456" formatCode="0.00">
                  <c:v>71.119133574007208</c:v>
                </c:pt>
                <c:pt idx="460" formatCode="0.00">
                  <c:v>77.97833935018059</c:v>
                </c:pt>
                <c:pt idx="461" formatCode="0.00">
                  <c:v>87.364620938628377</c:v>
                </c:pt>
                <c:pt idx="462" formatCode="0.00">
                  <c:v>71.841155234657037</c:v>
                </c:pt>
                <c:pt idx="468" formatCode="0.00">
                  <c:v>58.122743682310386</c:v>
                </c:pt>
                <c:pt idx="472" formatCode="0.00">
                  <c:v>55.234657039711124</c:v>
                </c:pt>
                <c:pt idx="475" formatCode="0.00">
                  <c:v>39.711191335740089</c:v>
                </c:pt>
                <c:pt idx="477" formatCode="0.00">
                  <c:v>50.541516245487323</c:v>
                </c:pt>
                <c:pt idx="478" formatCode="0.00">
                  <c:v>55.595667870036031</c:v>
                </c:pt>
                <c:pt idx="479" formatCode="0.00">
                  <c:v>33.574007220216657</c:v>
                </c:pt>
                <c:pt idx="480" formatCode="0.00">
                  <c:v>18.050541516245488</c:v>
                </c:pt>
                <c:pt idx="482" formatCode="0.00">
                  <c:v>79.061371841155335</c:v>
                </c:pt>
                <c:pt idx="483" formatCode="0.00">
                  <c:v>41.155234657039721</c:v>
                </c:pt>
                <c:pt idx="484" formatCode="0.00">
                  <c:v>15.523465703971112</c:v>
                </c:pt>
                <c:pt idx="486" formatCode="0.00">
                  <c:v>8.6642599277978309</c:v>
                </c:pt>
                <c:pt idx="487" formatCode="0.00">
                  <c:v>40.433212996389905</c:v>
                </c:pt>
                <c:pt idx="489" formatCode="0.00">
                  <c:v>98.194945848375824</c:v>
                </c:pt>
                <c:pt idx="492" formatCode="0.00">
                  <c:v>82.671480144404484</c:v>
                </c:pt>
                <c:pt idx="493" formatCode="0.00">
                  <c:v>38.267148014440458</c:v>
                </c:pt>
                <c:pt idx="497" formatCode="0.00">
                  <c:v>99.638989169675483</c:v>
                </c:pt>
                <c:pt idx="499" formatCode="0.00">
                  <c:v>31.046931407942296</c:v>
                </c:pt>
                <c:pt idx="502" formatCode="0.00">
                  <c:v>23.104693140794247</c:v>
                </c:pt>
                <c:pt idx="504" formatCode="0.00">
                  <c:v>41.877256317689536</c:v>
                </c:pt>
                <c:pt idx="505" formatCode="0.00">
                  <c:v>27.797833935018094</c:v>
                </c:pt>
                <c:pt idx="506" formatCode="0.00">
                  <c:v>50.180505415162415</c:v>
                </c:pt>
                <c:pt idx="507" formatCode="0.00">
                  <c:v>38.628158844765366</c:v>
                </c:pt>
                <c:pt idx="511" formatCode="0.00">
                  <c:v>83.754512635379228</c:v>
                </c:pt>
                <c:pt idx="516" formatCode="0.00">
                  <c:v>9.0252707581227405</c:v>
                </c:pt>
                <c:pt idx="518" formatCode="0.00">
                  <c:v>13.357400722021655</c:v>
                </c:pt>
                <c:pt idx="519" formatCode="0.00">
                  <c:v>45.487364620938614</c:v>
                </c:pt>
                <c:pt idx="529" formatCode="0.00">
                  <c:v>9.38628158844765</c:v>
                </c:pt>
                <c:pt idx="530" formatCode="0.00">
                  <c:v>20.938628158844779</c:v>
                </c:pt>
                <c:pt idx="538" formatCode="0.00">
                  <c:v>95.667870036101419</c:v>
                </c:pt>
                <c:pt idx="541" formatCode="0.00">
                  <c:v>68.592057761732804</c:v>
                </c:pt>
                <c:pt idx="542" formatCode="0.00">
                  <c:v>92.057761732852271</c:v>
                </c:pt>
                <c:pt idx="543" formatCode="0.00">
                  <c:v>59.927797833934925</c:v>
                </c:pt>
                <c:pt idx="550" formatCode="0.00">
                  <c:v>65.34296028880857</c:v>
                </c:pt>
                <c:pt idx="552" formatCode="0.00">
                  <c:v>22.021660649819513</c:v>
                </c:pt>
                <c:pt idx="554" formatCode="0.00">
                  <c:v>26.353790613718449</c:v>
                </c:pt>
                <c:pt idx="556" formatCode="0.00">
                  <c:v>65.703971119133485</c:v>
                </c:pt>
                <c:pt idx="559" formatCode="0.00">
                  <c:v>92.7797833935021</c:v>
                </c:pt>
                <c:pt idx="560" formatCode="0.00">
                  <c:v>67.870036101082974</c:v>
                </c:pt>
                <c:pt idx="562" formatCode="0.00">
                  <c:v>46.931407942238245</c:v>
                </c:pt>
                <c:pt idx="564" formatCode="0.00">
                  <c:v>85.198555956678888</c:v>
                </c:pt>
                <c:pt idx="566" formatCode="0.00">
                  <c:v>42.960288808664259</c:v>
                </c:pt>
                <c:pt idx="567" formatCode="0.00">
                  <c:v>80.866425992779909</c:v>
                </c:pt>
                <c:pt idx="569" formatCode="0.00">
                  <c:v>9.7472924187725596</c:v>
                </c:pt>
                <c:pt idx="572" formatCode="0.00">
                  <c:v>97.833935018050909</c:v>
                </c:pt>
                <c:pt idx="576" formatCode="0.00">
                  <c:v>53.429602888086585</c:v>
                </c:pt>
                <c:pt idx="577" formatCode="0.00">
                  <c:v>14.440433212996384</c:v>
                </c:pt>
                <c:pt idx="578" formatCode="0.00">
                  <c:v>80.14440433213008</c:v>
                </c:pt>
                <c:pt idx="584" formatCode="0.00">
                  <c:v>94.22382671480176</c:v>
                </c:pt>
                <c:pt idx="587" formatCode="0.00">
                  <c:v>59.205776173285109</c:v>
                </c:pt>
                <c:pt idx="589" formatCode="0.00">
                  <c:v>3.9711191335740068</c:v>
                </c:pt>
                <c:pt idx="591" formatCode="0.00">
                  <c:v>98.555956678700738</c:v>
                </c:pt>
                <c:pt idx="594" formatCode="0.00">
                  <c:v>64.259927797833825</c:v>
                </c:pt>
                <c:pt idx="595" formatCode="0.00">
                  <c:v>45.126353790613706</c:v>
                </c:pt>
                <c:pt idx="596" formatCode="0.00">
                  <c:v>71.480144404332123</c:v>
                </c:pt>
                <c:pt idx="597" formatCode="0.00">
                  <c:v>26.71480144404336</c:v>
                </c:pt>
                <c:pt idx="601" formatCode="0.00">
                  <c:v>90.974729241877526</c:v>
                </c:pt>
                <c:pt idx="605" formatCode="0.00">
                  <c:v>53.790613718411493</c:v>
                </c:pt>
                <c:pt idx="610" formatCode="0.00">
                  <c:v>97.472924187725994</c:v>
                </c:pt>
                <c:pt idx="615" formatCode="0.00">
                  <c:v>48.014440433212968</c:v>
                </c:pt>
                <c:pt idx="616" formatCode="0.00">
                  <c:v>50.90252707581223</c:v>
                </c:pt>
                <c:pt idx="619" formatCode="0.00">
                  <c:v>4.3321299638989164</c:v>
                </c:pt>
                <c:pt idx="624" formatCode="0.00">
                  <c:v>43.682310469314075</c:v>
                </c:pt>
                <c:pt idx="629" formatCode="0.00">
                  <c:v>88.808664259928037</c:v>
                </c:pt>
                <c:pt idx="630" formatCode="0.00">
                  <c:v>49.458483754512599</c:v>
                </c:pt>
                <c:pt idx="631" formatCode="0.00">
                  <c:v>94.94584837545159</c:v>
                </c:pt>
                <c:pt idx="632" formatCode="0.00">
                  <c:v>89.530685920577866</c:v>
                </c:pt>
                <c:pt idx="633" formatCode="0.00">
                  <c:v>93.862815884476845</c:v>
                </c:pt>
                <c:pt idx="634" formatCode="0.00">
                  <c:v>55.956678700360939</c:v>
                </c:pt>
                <c:pt idx="635" formatCode="0.00">
                  <c:v>84.476534296029058</c:v>
                </c:pt>
                <c:pt idx="636" formatCode="0.00">
                  <c:v>81.227436823104824</c:v>
                </c:pt>
                <c:pt idx="674" formatCode="0.00">
                  <c:v>41.516245487364628</c:v>
                </c:pt>
                <c:pt idx="676" formatCode="0.00">
                  <c:v>88.086642599278207</c:v>
                </c:pt>
                <c:pt idx="694" formatCode="0.00">
                  <c:v>35.018050541516288</c:v>
                </c:pt>
                <c:pt idx="701" formatCode="0.00">
                  <c:v>31.407942238267207</c:v>
                </c:pt>
                <c:pt idx="709" formatCode="0.00">
                  <c:v>45.848375451263522</c:v>
                </c:pt>
                <c:pt idx="716" formatCode="0.00">
                  <c:v>66.425992779783314</c:v>
                </c:pt>
                <c:pt idx="745" formatCode="0.00">
                  <c:v>87.003610108303462</c:v>
                </c:pt>
                <c:pt idx="758" formatCode="0.00">
                  <c:v>43.321299638989167</c:v>
                </c:pt>
                <c:pt idx="762" formatCode="0.00">
                  <c:v>25.992779783393537</c:v>
                </c:pt>
                <c:pt idx="765" formatCode="0.00">
                  <c:v>36.462093862815919</c:v>
                </c:pt>
                <c:pt idx="792" formatCode="0.00">
                  <c:v>61.371841155234556</c:v>
                </c:pt>
                <c:pt idx="801" formatCode="0.00">
                  <c:v>64.62093862815874</c:v>
                </c:pt>
                <c:pt idx="804" formatCode="0.00">
                  <c:v>28.519855595667917</c:v>
                </c:pt>
                <c:pt idx="810" formatCode="0.00">
                  <c:v>68.231046931407889</c:v>
                </c:pt>
                <c:pt idx="811" formatCode="0.00">
                  <c:v>48.375451263537876</c:v>
                </c:pt>
                <c:pt idx="823" formatCode="0.00">
                  <c:v>83.032490974729399</c:v>
                </c:pt>
                <c:pt idx="846" formatCode="0.00">
                  <c:v>16.967509025270754</c:v>
                </c:pt>
                <c:pt idx="860" formatCode="0.00">
                  <c:v>37.906137184115551</c:v>
                </c:pt>
              </c:numCache>
            </c:numRef>
          </c:xVal>
          <c:yVal>
            <c:numRef>
              <c:f>'Global NTA Variations'!$K$3:$K$899</c:f>
              <c:numCache>
                <c:formatCode>0.00</c:formatCode>
                <c:ptCount val="897"/>
                <c:pt idx="2">
                  <c:v>99.993333333333339</c:v>
                </c:pt>
                <c:pt idx="4">
                  <c:v>100</c:v>
                </c:pt>
                <c:pt idx="6">
                  <c:v>2.4595000000000002</c:v>
                </c:pt>
                <c:pt idx="7">
                  <c:v>3.5365000000000002</c:v>
                </c:pt>
                <c:pt idx="9">
                  <c:v>38.06</c:v>
                </c:pt>
                <c:pt idx="10">
                  <c:v>99.990000000000009</c:v>
                </c:pt>
                <c:pt idx="11">
                  <c:v>6.601</c:v>
                </c:pt>
                <c:pt idx="21">
                  <c:v>98.42</c:v>
                </c:pt>
                <c:pt idx="23">
                  <c:v>2.3354999999999997</c:v>
                </c:pt>
                <c:pt idx="25">
                  <c:v>4.942333333333333</c:v>
                </c:pt>
                <c:pt idx="32">
                  <c:v>98.93</c:v>
                </c:pt>
                <c:pt idx="34">
                  <c:v>1.0627499999999999</c:v>
                </c:pt>
                <c:pt idx="37">
                  <c:v>99.484999999999999</c:v>
                </c:pt>
                <c:pt idx="42">
                  <c:v>2.673</c:v>
                </c:pt>
                <c:pt idx="44">
                  <c:v>53.58</c:v>
                </c:pt>
                <c:pt idx="46">
                  <c:v>99.986666666666665</c:v>
                </c:pt>
                <c:pt idx="49">
                  <c:v>98.636666666666656</c:v>
                </c:pt>
                <c:pt idx="51">
                  <c:v>6.6670000000000007</c:v>
                </c:pt>
                <c:pt idx="52">
                  <c:v>9.2460000000000004</c:v>
                </c:pt>
                <c:pt idx="57">
                  <c:v>98.814999999999998</c:v>
                </c:pt>
                <c:pt idx="59">
                  <c:v>1.1579999999999999</c:v>
                </c:pt>
                <c:pt idx="62">
                  <c:v>99.93</c:v>
                </c:pt>
                <c:pt idx="64">
                  <c:v>6.4480000000000004</c:v>
                </c:pt>
                <c:pt idx="65">
                  <c:v>99.93</c:v>
                </c:pt>
                <c:pt idx="66">
                  <c:v>99.13666666666667</c:v>
                </c:pt>
                <c:pt idx="69">
                  <c:v>99.835000000000008</c:v>
                </c:pt>
                <c:pt idx="73">
                  <c:v>99.54</c:v>
                </c:pt>
                <c:pt idx="78">
                  <c:v>1.151</c:v>
                </c:pt>
                <c:pt idx="79">
                  <c:v>99.18</c:v>
                </c:pt>
                <c:pt idx="80">
                  <c:v>99.990000000000009</c:v>
                </c:pt>
                <c:pt idx="84">
                  <c:v>100</c:v>
                </c:pt>
                <c:pt idx="86">
                  <c:v>99.853333333333339</c:v>
                </c:pt>
                <c:pt idx="88">
                  <c:v>0.53372333333333333</c:v>
                </c:pt>
                <c:pt idx="99">
                  <c:v>98.68</c:v>
                </c:pt>
                <c:pt idx="101">
                  <c:v>1.2504999999999999</c:v>
                </c:pt>
                <c:pt idx="102">
                  <c:v>99.6</c:v>
                </c:pt>
                <c:pt idx="103">
                  <c:v>0.33904999999999996</c:v>
                </c:pt>
                <c:pt idx="106">
                  <c:v>0.125</c:v>
                </c:pt>
                <c:pt idx="107">
                  <c:v>1.8680000000000001</c:v>
                </c:pt>
                <c:pt idx="110">
                  <c:v>0.99129999999999996</c:v>
                </c:pt>
                <c:pt idx="114">
                  <c:v>98.72</c:v>
                </c:pt>
                <c:pt idx="115">
                  <c:v>98.86</c:v>
                </c:pt>
                <c:pt idx="118">
                  <c:v>0.86596666666666666</c:v>
                </c:pt>
                <c:pt idx="120">
                  <c:v>99.995000000000005</c:v>
                </c:pt>
                <c:pt idx="126">
                  <c:v>99.886666666666656</c:v>
                </c:pt>
                <c:pt idx="131">
                  <c:v>0.36</c:v>
                </c:pt>
                <c:pt idx="132">
                  <c:v>99.663333333333341</c:v>
                </c:pt>
                <c:pt idx="134">
                  <c:v>0.75660000000000005</c:v>
                </c:pt>
                <c:pt idx="139">
                  <c:v>99.716666666666654</c:v>
                </c:pt>
                <c:pt idx="140">
                  <c:v>32.356666666666662</c:v>
                </c:pt>
                <c:pt idx="144">
                  <c:v>1.6619999999999999</c:v>
                </c:pt>
                <c:pt idx="148">
                  <c:v>99.929999999999993</c:v>
                </c:pt>
                <c:pt idx="149">
                  <c:v>99.99</c:v>
                </c:pt>
                <c:pt idx="152">
                  <c:v>0.62849999999999995</c:v>
                </c:pt>
                <c:pt idx="154">
                  <c:v>3.0449999999999999</c:v>
                </c:pt>
                <c:pt idx="158">
                  <c:v>2.218</c:v>
                </c:pt>
                <c:pt idx="163">
                  <c:v>98.62</c:v>
                </c:pt>
                <c:pt idx="165">
                  <c:v>1.8853333333333335</c:v>
                </c:pt>
                <c:pt idx="166">
                  <c:v>99.87</c:v>
                </c:pt>
                <c:pt idx="167">
                  <c:v>1.4684999999999999</c:v>
                </c:pt>
                <c:pt idx="168">
                  <c:v>3.1139999999999999</c:v>
                </c:pt>
                <c:pt idx="169">
                  <c:v>1.5405</c:v>
                </c:pt>
                <c:pt idx="171">
                  <c:v>0.50509999999999999</c:v>
                </c:pt>
                <c:pt idx="173">
                  <c:v>100</c:v>
                </c:pt>
                <c:pt idx="174">
                  <c:v>1.788</c:v>
                </c:pt>
                <c:pt idx="175">
                  <c:v>25.65</c:v>
                </c:pt>
                <c:pt idx="177">
                  <c:v>62.23</c:v>
                </c:pt>
                <c:pt idx="178">
                  <c:v>2.3289999999999997</c:v>
                </c:pt>
                <c:pt idx="182">
                  <c:v>99.17</c:v>
                </c:pt>
                <c:pt idx="185">
                  <c:v>2.6520000000000001</c:v>
                </c:pt>
                <c:pt idx="187">
                  <c:v>3.9575</c:v>
                </c:pt>
                <c:pt idx="190">
                  <c:v>99.286666666666676</c:v>
                </c:pt>
                <c:pt idx="191">
                  <c:v>99.39</c:v>
                </c:pt>
                <c:pt idx="194">
                  <c:v>2.524</c:v>
                </c:pt>
                <c:pt idx="202">
                  <c:v>99.97</c:v>
                </c:pt>
                <c:pt idx="206">
                  <c:v>98.7</c:v>
                </c:pt>
                <c:pt idx="207">
                  <c:v>94.776666666666685</c:v>
                </c:pt>
                <c:pt idx="212">
                  <c:v>98.59</c:v>
                </c:pt>
                <c:pt idx="215">
                  <c:v>1.4484499999999998</c:v>
                </c:pt>
                <c:pt idx="217">
                  <c:v>98.84</c:v>
                </c:pt>
                <c:pt idx="221">
                  <c:v>6.5240000000000003E-3</c:v>
                </c:pt>
                <c:pt idx="224">
                  <c:v>99.99</c:v>
                </c:pt>
                <c:pt idx="227">
                  <c:v>99.98</c:v>
                </c:pt>
                <c:pt idx="228">
                  <c:v>0.60099999999999998</c:v>
                </c:pt>
                <c:pt idx="230">
                  <c:v>99.97</c:v>
                </c:pt>
                <c:pt idx="231">
                  <c:v>2.8220000000000001</c:v>
                </c:pt>
                <c:pt idx="235">
                  <c:v>10.1</c:v>
                </c:pt>
                <c:pt idx="236">
                  <c:v>3.1970000000000001</c:v>
                </c:pt>
                <c:pt idx="240">
                  <c:v>99.986666666666665</c:v>
                </c:pt>
                <c:pt idx="242">
                  <c:v>4.1083333333333334</c:v>
                </c:pt>
                <c:pt idx="243">
                  <c:v>8.0975000000000001</c:v>
                </c:pt>
                <c:pt idx="248">
                  <c:v>6.8579999999999997</c:v>
                </c:pt>
                <c:pt idx="249">
                  <c:v>10.19</c:v>
                </c:pt>
                <c:pt idx="250">
                  <c:v>1.1759999999999999</c:v>
                </c:pt>
                <c:pt idx="252">
                  <c:v>0.1033</c:v>
                </c:pt>
                <c:pt idx="255">
                  <c:v>99.98</c:v>
                </c:pt>
                <c:pt idx="257">
                  <c:v>99.990000000000009</c:v>
                </c:pt>
                <c:pt idx="258">
                  <c:v>100</c:v>
                </c:pt>
                <c:pt idx="261">
                  <c:v>99.99</c:v>
                </c:pt>
                <c:pt idx="265">
                  <c:v>0.88570000000000004</c:v>
                </c:pt>
                <c:pt idx="266">
                  <c:v>100</c:v>
                </c:pt>
                <c:pt idx="270">
                  <c:v>1.423</c:v>
                </c:pt>
                <c:pt idx="271">
                  <c:v>95.98</c:v>
                </c:pt>
                <c:pt idx="276">
                  <c:v>99.986666666666665</c:v>
                </c:pt>
                <c:pt idx="277">
                  <c:v>100</c:v>
                </c:pt>
                <c:pt idx="278">
                  <c:v>0.47059999999999996</c:v>
                </c:pt>
                <c:pt idx="279">
                  <c:v>99.96</c:v>
                </c:pt>
                <c:pt idx="280">
                  <c:v>100</c:v>
                </c:pt>
                <c:pt idx="281">
                  <c:v>94.8</c:v>
                </c:pt>
                <c:pt idx="282">
                  <c:v>2.0590000000000002</c:v>
                </c:pt>
                <c:pt idx="284">
                  <c:v>0.64970000000000006</c:v>
                </c:pt>
                <c:pt idx="286">
                  <c:v>0.58750000000000002</c:v>
                </c:pt>
                <c:pt idx="291">
                  <c:v>99.350000000000009</c:v>
                </c:pt>
                <c:pt idx="293">
                  <c:v>100</c:v>
                </c:pt>
                <c:pt idx="297">
                  <c:v>99.69</c:v>
                </c:pt>
                <c:pt idx="299">
                  <c:v>97.43</c:v>
                </c:pt>
                <c:pt idx="300">
                  <c:v>98.083333333333329</c:v>
                </c:pt>
                <c:pt idx="302">
                  <c:v>3.0399999999999996</c:v>
                </c:pt>
                <c:pt idx="305">
                  <c:v>99.51</c:v>
                </c:pt>
                <c:pt idx="306">
                  <c:v>2.9953333333333334</c:v>
                </c:pt>
                <c:pt idx="312">
                  <c:v>99.956666666666663</c:v>
                </c:pt>
                <c:pt idx="313">
                  <c:v>98.91</c:v>
                </c:pt>
                <c:pt idx="314">
                  <c:v>0.31860309999999997</c:v>
                </c:pt>
                <c:pt idx="315">
                  <c:v>12.84</c:v>
                </c:pt>
                <c:pt idx="316">
                  <c:v>99.36</c:v>
                </c:pt>
                <c:pt idx="318">
                  <c:v>99.984999999999999</c:v>
                </c:pt>
                <c:pt idx="320">
                  <c:v>99.99</c:v>
                </c:pt>
                <c:pt idx="321">
                  <c:v>4.7614999999999998</c:v>
                </c:pt>
                <c:pt idx="323">
                  <c:v>4.5633333333333335</c:v>
                </c:pt>
                <c:pt idx="327">
                  <c:v>99.983333333333334</c:v>
                </c:pt>
                <c:pt idx="331">
                  <c:v>3.452</c:v>
                </c:pt>
                <c:pt idx="332">
                  <c:v>1.5348999999999999</c:v>
                </c:pt>
                <c:pt idx="333">
                  <c:v>12.95</c:v>
                </c:pt>
                <c:pt idx="334">
                  <c:v>99.98</c:v>
                </c:pt>
                <c:pt idx="337">
                  <c:v>0.71789273333333325</c:v>
                </c:pt>
                <c:pt idx="338">
                  <c:v>0.35139999999999999</c:v>
                </c:pt>
                <c:pt idx="339">
                  <c:v>99.86</c:v>
                </c:pt>
                <c:pt idx="350">
                  <c:v>1.661</c:v>
                </c:pt>
                <c:pt idx="357">
                  <c:v>10.7775</c:v>
                </c:pt>
                <c:pt idx="358">
                  <c:v>1.7109999999999999</c:v>
                </c:pt>
                <c:pt idx="359">
                  <c:v>0.93506666666666671</c:v>
                </c:pt>
                <c:pt idx="360">
                  <c:v>96.88</c:v>
                </c:pt>
                <c:pt idx="361">
                  <c:v>99.98</c:v>
                </c:pt>
                <c:pt idx="363">
                  <c:v>99.074999999999989</c:v>
                </c:pt>
                <c:pt idx="365">
                  <c:v>27.259999999999998</c:v>
                </c:pt>
                <c:pt idx="368">
                  <c:v>38.43</c:v>
                </c:pt>
                <c:pt idx="369">
                  <c:v>84.44</c:v>
                </c:pt>
                <c:pt idx="370">
                  <c:v>1.629</c:v>
                </c:pt>
                <c:pt idx="371">
                  <c:v>9.7134999999999998</c:v>
                </c:pt>
                <c:pt idx="372">
                  <c:v>0.55779999999999996</c:v>
                </c:pt>
                <c:pt idx="373">
                  <c:v>0.56455</c:v>
                </c:pt>
                <c:pt idx="374">
                  <c:v>97.5</c:v>
                </c:pt>
                <c:pt idx="376">
                  <c:v>2.754</c:v>
                </c:pt>
                <c:pt idx="379">
                  <c:v>99.82</c:v>
                </c:pt>
                <c:pt idx="381">
                  <c:v>11.607333333333335</c:v>
                </c:pt>
                <c:pt idx="382">
                  <c:v>1.56</c:v>
                </c:pt>
                <c:pt idx="387">
                  <c:v>98.655000000000001</c:v>
                </c:pt>
                <c:pt idx="391">
                  <c:v>85.05</c:v>
                </c:pt>
                <c:pt idx="392">
                  <c:v>1.6499999999999997</c:v>
                </c:pt>
                <c:pt idx="393">
                  <c:v>99.99</c:v>
                </c:pt>
                <c:pt idx="395">
                  <c:v>1.0864</c:v>
                </c:pt>
                <c:pt idx="401">
                  <c:v>0.5210999999999999</c:v>
                </c:pt>
                <c:pt idx="406">
                  <c:v>0.37534999999999996</c:v>
                </c:pt>
                <c:pt idx="409">
                  <c:v>99.335000000000008</c:v>
                </c:pt>
                <c:pt idx="411">
                  <c:v>1.7635000000000001</c:v>
                </c:pt>
                <c:pt idx="420">
                  <c:v>99.745000000000005</c:v>
                </c:pt>
                <c:pt idx="422">
                  <c:v>100</c:v>
                </c:pt>
                <c:pt idx="426">
                  <c:v>99.99</c:v>
                </c:pt>
                <c:pt idx="427">
                  <c:v>1.347</c:v>
                </c:pt>
                <c:pt idx="428">
                  <c:v>5.548</c:v>
                </c:pt>
                <c:pt idx="429">
                  <c:v>2.0640000000000001</c:v>
                </c:pt>
                <c:pt idx="430">
                  <c:v>87.75</c:v>
                </c:pt>
                <c:pt idx="431">
                  <c:v>2.2167999999999997</c:v>
                </c:pt>
                <c:pt idx="434">
                  <c:v>0.94584999999999997</c:v>
                </c:pt>
                <c:pt idx="435">
                  <c:v>99.9</c:v>
                </c:pt>
                <c:pt idx="436">
                  <c:v>4.1905000000000001</c:v>
                </c:pt>
                <c:pt idx="438">
                  <c:v>1.3035000000000001</c:v>
                </c:pt>
                <c:pt idx="441">
                  <c:v>99.77</c:v>
                </c:pt>
                <c:pt idx="443">
                  <c:v>100</c:v>
                </c:pt>
                <c:pt idx="444">
                  <c:v>99.875</c:v>
                </c:pt>
                <c:pt idx="445">
                  <c:v>99.474999999999994</c:v>
                </c:pt>
                <c:pt idx="448">
                  <c:v>1.73</c:v>
                </c:pt>
                <c:pt idx="450">
                  <c:v>99.575000000000003</c:v>
                </c:pt>
                <c:pt idx="452">
                  <c:v>99.93</c:v>
                </c:pt>
                <c:pt idx="455">
                  <c:v>3.472</c:v>
                </c:pt>
                <c:pt idx="456">
                  <c:v>2.19</c:v>
                </c:pt>
                <c:pt idx="460">
                  <c:v>1.4590000000000001</c:v>
                </c:pt>
                <c:pt idx="461">
                  <c:v>0.81895000000000007</c:v>
                </c:pt>
                <c:pt idx="462">
                  <c:v>2.1339999999999999</c:v>
                </c:pt>
                <c:pt idx="468">
                  <c:v>5.0460000000000003</c:v>
                </c:pt>
                <c:pt idx="472">
                  <c:v>8.0619999999999994</c:v>
                </c:pt>
                <c:pt idx="475">
                  <c:v>97.213333333333324</c:v>
                </c:pt>
                <c:pt idx="477">
                  <c:v>19.96</c:v>
                </c:pt>
                <c:pt idx="478">
                  <c:v>7.3479999999999999</c:v>
                </c:pt>
                <c:pt idx="479">
                  <c:v>98.814999999999998</c:v>
                </c:pt>
                <c:pt idx="480">
                  <c:v>99.89</c:v>
                </c:pt>
                <c:pt idx="482">
                  <c:v>1.3714999999999999</c:v>
                </c:pt>
                <c:pt idx="483">
                  <c:v>95.86</c:v>
                </c:pt>
                <c:pt idx="484">
                  <c:v>99.95</c:v>
                </c:pt>
                <c:pt idx="486">
                  <c:v>99.99</c:v>
                </c:pt>
                <c:pt idx="487">
                  <c:v>96.66</c:v>
                </c:pt>
                <c:pt idx="489">
                  <c:v>0.20816666666666669</c:v>
                </c:pt>
                <c:pt idx="492">
                  <c:v>1.1179666666666668</c:v>
                </c:pt>
                <c:pt idx="493">
                  <c:v>97.84</c:v>
                </c:pt>
                <c:pt idx="497">
                  <c:v>3.2140000000000002E-2</c:v>
                </c:pt>
                <c:pt idx="499">
                  <c:v>99.05</c:v>
                </c:pt>
                <c:pt idx="502">
                  <c:v>99.685000000000002</c:v>
                </c:pt>
                <c:pt idx="504">
                  <c:v>95.03</c:v>
                </c:pt>
                <c:pt idx="505">
                  <c:v>99.36</c:v>
                </c:pt>
                <c:pt idx="506">
                  <c:v>20.34</c:v>
                </c:pt>
                <c:pt idx="507">
                  <c:v>97.509999999999991</c:v>
                </c:pt>
                <c:pt idx="511">
                  <c:v>1.0669999999999999</c:v>
                </c:pt>
                <c:pt idx="516">
                  <c:v>99.99</c:v>
                </c:pt>
                <c:pt idx="518">
                  <c:v>99.98</c:v>
                </c:pt>
                <c:pt idx="519">
                  <c:v>81.11</c:v>
                </c:pt>
                <c:pt idx="529">
                  <c:v>99.99</c:v>
                </c:pt>
                <c:pt idx="530">
                  <c:v>99.82</c:v>
                </c:pt>
                <c:pt idx="538">
                  <c:v>0.3639</c:v>
                </c:pt>
                <c:pt idx="541">
                  <c:v>2.5313333333333334</c:v>
                </c:pt>
                <c:pt idx="542">
                  <c:v>0.54090000000000005</c:v>
                </c:pt>
                <c:pt idx="543">
                  <c:v>4.3149999999999995</c:v>
                </c:pt>
                <c:pt idx="550">
                  <c:v>2.9589999999999996</c:v>
                </c:pt>
                <c:pt idx="552">
                  <c:v>99.74</c:v>
                </c:pt>
                <c:pt idx="554">
                  <c:v>99.44</c:v>
                </c:pt>
                <c:pt idx="556">
                  <c:v>2.9053333333333335</c:v>
                </c:pt>
                <c:pt idx="559">
                  <c:v>0.53190000000000004</c:v>
                </c:pt>
                <c:pt idx="560">
                  <c:v>2.5830000000000002</c:v>
                </c:pt>
                <c:pt idx="562">
                  <c:v>49.6</c:v>
                </c:pt>
                <c:pt idx="564">
                  <c:v>0.95430000000000004</c:v>
                </c:pt>
                <c:pt idx="566">
                  <c:v>94.114999999999995</c:v>
                </c:pt>
                <c:pt idx="567">
                  <c:v>1.2145000000000001</c:v>
                </c:pt>
                <c:pt idx="569">
                  <c:v>99.99</c:v>
                </c:pt>
                <c:pt idx="572">
                  <c:v>0.26490000000000002</c:v>
                </c:pt>
                <c:pt idx="576">
                  <c:v>9.9845000000000006</c:v>
                </c:pt>
                <c:pt idx="577">
                  <c:v>99.97</c:v>
                </c:pt>
                <c:pt idx="578">
                  <c:v>1.2850000000000001</c:v>
                </c:pt>
                <c:pt idx="584">
                  <c:v>0.48017000000000004</c:v>
                </c:pt>
                <c:pt idx="587">
                  <c:v>4.6280000000000001</c:v>
                </c:pt>
                <c:pt idx="589">
                  <c:v>100</c:v>
                </c:pt>
                <c:pt idx="591">
                  <c:v>0.18840000000000001</c:v>
                </c:pt>
                <c:pt idx="594">
                  <c:v>3.032</c:v>
                </c:pt>
                <c:pt idx="595">
                  <c:v>82.2</c:v>
                </c:pt>
                <c:pt idx="596">
                  <c:v>2.1680000000000001</c:v>
                </c:pt>
                <c:pt idx="597">
                  <c:v>99.43</c:v>
                </c:pt>
                <c:pt idx="601">
                  <c:v>0.5716</c:v>
                </c:pt>
                <c:pt idx="605">
                  <c:v>9.8335000000000008</c:v>
                </c:pt>
                <c:pt idx="610">
                  <c:v>0.28149999999999997</c:v>
                </c:pt>
                <c:pt idx="615">
                  <c:v>36.049999999999997</c:v>
                </c:pt>
                <c:pt idx="616">
                  <c:v>17.329999999999998</c:v>
                </c:pt>
                <c:pt idx="619">
                  <c:v>100</c:v>
                </c:pt>
                <c:pt idx="624">
                  <c:v>89.800000000000011</c:v>
                </c:pt>
                <c:pt idx="629">
                  <c:v>0.66600000000000004</c:v>
                </c:pt>
                <c:pt idx="630">
                  <c:v>26.454999999999998</c:v>
                </c:pt>
                <c:pt idx="631">
                  <c:v>0.46610000000000001</c:v>
                </c:pt>
                <c:pt idx="632">
                  <c:v>0.63979999999999992</c:v>
                </c:pt>
                <c:pt idx="633">
                  <c:v>0.49140000000000006</c:v>
                </c:pt>
                <c:pt idx="634">
                  <c:v>7.0060000000000002</c:v>
                </c:pt>
                <c:pt idx="635">
                  <c:v>0.99516666666666653</c:v>
                </c:pt>
                <c:pt idx="636">
                  <c:v>1.19</c:v>
                </c:pt>
                <c:pt idx="674">
                  <c:v>95.04</c:v>
                </c:pt>
                <c:pt idx="676">
                  <c:v>0.75090000000000001</c:v>
                </c:pt>
                <c:pt idx="694">
                  <c:v>98.67</c:v>
                </c:pt>
                <c:pt idx="701">
                  <c:v>99.01</c:v>
                </c:pt>
                <c:pt idx="709">
                  <c:v>67.48</c:v>
                </c:pt>
                <c:pt idx="716">
                  <c:v>2.7770000000000001</c:v>
                </c:pt>
                <c:pt idx="745">
                  <c:v>0.83879999999999999</c:v>
                </c:pt>
                <c:pt idx="758">
                  <c:v>92.49</c:v>
                </c:pt>
                <c:pt idx="762">
                  <c:v>99.47</c:v>
                </c:pt>
                <c:pt idx="765">
                  <c:v>98.61</c:v>
                </c:pt>
                <c:pt idx="792">
                  <c:v>3.9359999999999999</c:v>
                </c:pt>
                <c:pt idx="801">
                  <c:v>3.0110000000000001</c:v>
                </c:pt>
                <c:pt idx="804">
                  <c:v>99.35</c:v>
                </c:pt>
                <c:pt idx="810">
                  <c:v>2.5739999999999998</c:v>
                </c:pt>
                <c:pt idx="811">
                  <c:v>34.17</c:v>
                </c:pt>
                <c:pt idx="823">
                  <c:v>1.1160000000000001</c:v>
                </c:pt>
                <c:pt idx="846">
                  <c:v>99.93</c:v>
                </c:pt>
                <c:pt idx="860">
                  <c:v>98.074999999999989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0C9-4415-9BB7-22E04A876051}"/>
            </c:ext>
          </c:extLst>
        </c:ser>
        <c:ser>
          <c:idx val="1"/>
          <c:order val="1"/>
          <c:tx>
            <c:v>D10 (256)</c:v>
          </c:tx>
          <c:spPr>
            <a:ln w="25400">
              <a:noFill/>
            </a:ln>
          </c:spPr>
          <c:marker>
            <c:symbol val="diamond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'Global NTA Variations'!$N$3:$N$899</c:f>
              <c:numCache>
                <c:formatCode>0.00</c:formatCode>
                <c:ptCount val="897"/>
                <c:pt idx="0">
                  <c:v>15.234375</c:v>
                </c:pt>
                <c:pt idx="1">
                  <c:v>1.953125</c:v>
                </c:pt>
                <c:pt idx="2">
                  <c:v>0.390625</c:v>
                </c:pt>
                <c:pt idx="4">
                  <c:v>12.5</c:v>
                </c:pt>
                <c:pt idx="6">
                  <c:v>71.484375</c:v>
                </c:pt>
                <c:pt idx="7">
                  <c:v>82.03125</c:v>
                </c:pt>
                <c:pt idx="9">
                  <c:v>46.484375</c:v>
                </c:pt>
                <c:pt idx="10">
                  <c:v>7.8125</c:v>
                </c:pt>
                <c:pt idx="11">
                  <c:v>55.078125</c:v>
                </c:pt>
                <c:pt idx="23">
                  <c:v>78.125</c:v>
                </c:pt>
                <c:pt idx="25">
                  <c:v>59.765625</c:v>
                </c:pt>
                <c:pt idx="32">
                  <c:v>17.96875</c:v>
                </c:pt>
                <c:pt idx="34">
                  <c:v>89.453125</c:v>
                </c:pt>
                <c:pt idx="37">
                  <c:v>35.9375</c:v>
                </c:pt>
                <c:pt idx="41">
                  <c:v>45.3125</c:v>
                </c:pt>
                <c:pt idx="42">
                  <c:v>67.578125</c:v>
                </c:pt>
                <c:pt idx="46">
                  <c:v>12.109375</c:v>
                </c:pt>
                <c:pt idx="47">
                  <c:v>49.21875</c:v>
                </c:pt>
                <c:pt idx="49">
                  <c:v>29.296875</c:v>
                </c:pt>
                <c:pt idx="51">
                  <c:v>56.25</c:v>
                </c:pt>
                <c:pt idx="59">
                  <c:v>83.984375</c:v>
                </c:pt>
                <c:pt idx="60">
                  <c:v>91.796875</c:v>
                </c:pt>
                <c:pt idx="61">
                  <c:v>19.53125</c:v>
                </c:pt>
                <c:pt idx="62">
                  <c:v>3.90625</c:v>
                </c:pt>
                <c:pt idx="64">
                  <c:v>60.546875</c:v>
                </c:pt>
                <c:pt idx="66">
                  <c:v>33.59375</c:v>
                </c:pt>
                <c:pt idx="69">
                  <c:v>13.671875</c:v>
                </c:pt>
                <c:pt idx="73">
                  <c:v>25</c:v>
                </c:pt>
                <c:pt idx="80">
                  <c:v>8.984375</c:v>
                </c:pt>
                <c:pt idx="81">
                  <c:v>65.234375</c:v>
                </c:pt>
                <c:pt idx="84">
                  <c:v>21.09375</c:v>
                </c:pt>
                <c:pt idx="86">
                  <c:v>11.71875</c:v>
                </c:pt>
                <c:pt idx="88">
                  <c:v>97.265625</c:v>
                </c:pt>
                <c:pt idx="89">
                  <c:v>54.296875</c:v>
                </c:pt>
                <c:pt idx="99">
                  <c:v>32.8125</c:v>
                </c:pt>
                <c:pt idx="101">
                  <c:v>94.53125</c:v>
                </c:pt>
                <c:pt idx="103">
                  <c:v>95.3125</c:v>
                </c:pt>
                <c:pt idx="106">
                  <c:v>98.828125</c:v>
                </c:pt>
                <c:pt idx="116">
                  <c:v>12.890625</c:v>
                </c:pt>
                <c:pt idx="118">
                  <c:v>94.140625</c:v>
                </c:pt>
                <c:pt idx="120">
                  <c:v>7.421875</c:v>
                </c:pt>
                <c:pt idx="123">
                  <c:v>96.09375</c:v>
                </c:pt>
                <c:pt idx="126">
                  <c:v>18.75</c:v>
                </c:pt>
                <c:pt idx="129">
                  <c:v>76.5625</c:v>
                </c:pt>
                <c:pt idx="131">
                  <c:v>89.0625</c:v>
                </c:pt>
                <c:pt idx="132">
                  <c:v>21.875</c:v>
                </c:pt>
                <c:pt idx="139">
                  <c:v>26.171875</c:v>
                </c:pt>
                <c:pt idx="140">
                  <c:v>46.875</c:v>
                </c:pt>
                <c:pt idx="144">
                  <c:v>72.265625</c:v>
                </c:pt>
                <c:pt idx="148">
                  <c:v>19.140625</c:v>
                </c:pt>
                <c:pt idx="150">
                  <c:v>94.921875</c:v>
                </c:pt>
                <c:pt idx="152">
                  <c:v>75.390625</c:v>
                </c:pt>
                <c:pt idx="154">
                  <c:v>66.796875</c:v>
                </c:pt>
                <c:pt idx="158">
                  <c:v>71.875</c:v>
                </c:pt>
                <c:pt idx="165">
                  <c:v>79.296875</c:v>
                </c:pt>
                <c:pt idx="166">
                  <c:v>14.84375</c:v>
                </c:pt>
                <c:pt idx="169">
                  <c:v>75.78125</c:v>
                </c:pt>
                <c:pt idx="170">
                  <c:v>78.90625</c:v>
                </c:pt>
                <c:pt idx="171">
                  <c:v>83.203125</c:v>
                </c:pt>
                <c:pt idx="173">
                  <c:v>2.734375</c:v>
                </c:pt>
                <c:pt idx="174">
                  <c:v>87.109375</c:v>
                </c:pt>
                <c:pt idx="175">
                  <c:v>47.65625</c:v>
                </c:pt>
                <c:pt idx="176">
                  <c:v>55.859375</c:v>
                </c:pt>
                <c:pt idx="178">
                  <c:v>63.28125</c:v>
                </c:pt>
                <c:pt idx="182">
                  <c:v>21.484375</c:v>
                </c:pt>
                <c:pt idx="185">
                  <c:v>73.4375</c:v>
                </c:pt>
                <c:pt idx="187">
                  <c:v>61.71875</c:v>
                </c:pt>
                <c:pt idx="190">
                  <c:v>30.078125</c:v>
                </c:pt>
                <c:pt idx="191">
                  <c:v>1.5625</c:v>
                </c:pt>
                <c:pt idx="193">
                  <c:v>97.65625</c:v>
                </c:pt>
                <c:pt idx="194">
                  <c:v>64.453125</c:v>
                </c:pt>
                <c:pt idx="195">
                  <c:v>69.140625</c:v>
                </c:pt>
                <c:pt idx="198">
                  <c:v>34.375</c:v>
                </c:pt>
                <c:pt idx="206">
                  <c:v>41.796875</c:v>
                </c:pt>
                <c:pt idx="207">
                  <c:v>41.015625</c:v>
                </c:pt>
                <c:pt idx="209">
                  <c:v>4.6875</c:v>
                </c:pt>
                <c:pt idx="217">
                  <c:v>25.390625</c:v>
                </c:pt>
                <c:pt idx="223">
                  <c:v>52.34375</c:v>
                </c:pt>
                <c:pt idx="224">
                  <c:v>3.125</c:v>
                </c:pt>
                <c:pt idx="227">
                  <c:v>0.78125</c:v>
                </c:pt>
                <c:pt idx="228">
                  <c:v>77.734375</c:v>
                </c:pt>
                <c:pt idx="230">
                  <c:v>17.1875</c:v>
                </c:pt>
                <c:pt idx="231">
                  <c:v>59.375</c:v>
                </c:pt>
                <c:pt idx="236">
                  <c:v>62.109375</c:v>
                </c:pt>
                <c:pt idx="237">
                  <c:v>60.15625</c:v>
                </c:pt>
                <c:pt idx="240">
                  <c:v>8.59375</c:v>
                </c:pt>
                <c:pt idx="242">
                  <c:v>71.09375</c:v>
                </c:pt>
                <c:pt idx="243">
                  <c:v>55.46875</c:v>
                </c:pt>
                <c:pt idx="249">
                  <c:v>50.78125</c:v>
                </c:pt>
                <c:pt idx="252">
                  <c:v>80.46875</c:v>
                </c:pt>
                <c:pt idx="254">
                  <c:v>32.421875</c:v>
                </c:pt>
                <c:pt idx="255">
                  <c:v>3.515625</c:v>
                </c:pt>
                <c:pt idx="257">
                  <c:v>9.375</c:v>
                </c:pt>
                <c:pt idx="260">
                  <c:v>79.6875</c:v>
                </c:pt>
                <c:pt idx="261">
                  <c:v>18.359375</c:v>
                </c:pt>
                <c:pt idx="265">
                  <c:v>87.890625</c:v>
                </c:pt>
                <c:pt idx="270">
                  <c:v>93.359375</c:v>
                </c:pt>
                <c:pt idx="271">
                  <c:v>39.453125</c:v>
                </c:pt>
                <c:pt idx="273">
                  <c:v>58.203125</c:v>
                </c:pt>
                <c:pt idx="275">
                  <c:v>24.609375</c:v>
                </c:pt>
                <c:pt idx="276">
                  <c:v>6.25</c:v>
                </c:pt>
                <c:pt idx="278">
                  <c:v>98.4375</c:v>
                </c:pt>
                <c:pt idx="279">
                  <c:v>10.15625</c:v>
                </c:pt>
                <c:pt idx="282">
                  <c:v>73.828125</c:v>
                </c:pt>
                <c:pt idx="286">
                  <c:v>89.84375</c:v>
                </c:pt>
                <c:pt idx="290">
                  <c:v>99.21875</c:v>
                </c:pt>
                <c:pt idx="291">
                  <c:v>31.25</c:v>
                </c:pt>
                <c:pt idx="294">
                  <c:v>33.984375</c:v>
                </c:pt>
                <c:pt idx="297">
                  <c:v>4.296875</c:v>
                </c:pt>
                <c:pt idx="299">
                  <c:v>27.34375</c:v>
                </c:pt>
                <c:pt idx="300">
                  <c:v>29.6875</c:v>
                </c:pt>
                <c:pt idx="302">
                  <c:v>69.921875</c:v>
                </c:pt>
                <c:pt idx="303">
                  <c:v>58.984375</c:v>
                </c:pt>
                <c:pt idx="305">
                  <c:v>23.828125</c:v>
                </c:pt>
                <c:pt idx="306">
                  <c:v>63.671875</c:v>
                </c:pt>
                <c:pt idx="308">
                  <c:v>91.40625</c:v>
                </c:pt>
                <c:pt idx="312">
                  <c:v>13.28125</c:v>
                </c:pt>
                <c:pt idx="314">
                  <c:v>100</c:v>
                </c:pt>
                <c:pt idx="316">
                  <c:v>31.640625</c:v>
                </c:pt>
                <c:pt idx="317">
                  <c:v>44.53125</c:v>
                </c:pt>
                <c:pt idx="318">
                  <c:v>23.4375</c:v>
                </c:pt>
                <c:pt idx="320">
                  <c:v>8.203125</c:v>
                </c:pt>
                <c:pt idx="321">
                  <c:v>51.5625</c:v>
                </c:pt>
                <c:pt idx="322">
                  <c:v>40.625</c:v>
                </c:pt>
                <c:pt idx="323">
                  <c:v>87.5</c:v>
                </c:pt>
                <c:pt idx="327">
                  <c:v>10.9375</c:v>
                </c:pt>
                <c:pt idx="332">
                  <c:v>80.078125</c:v>
                </c:pt>
                <c:pt idx="334">
                  <c:v>22.265625</c:v>
                </c:pt>
                <c:pt idx="337">
                  <c:v>99.609375</c:v>
                </c:pt>
                <c:pt idx="342">
                  <c:v>24.21875</c:v>
                </c:pt>
                <c:pt idx="344">
                  <c:v>88.28125</c:v>
                </c:pt>
                <c:pt idx="347">
                  <c:v>39.84375</c:v>
                </c:pt>
                <c:pt idx="350">
                  <c:v>74.609375</c:v>
                </c:pt>
                <c:pt idx="351">
                  <c:v>58.59375</c:v>
                </c:pt>
                <c:pt idx="354">
                  <c:v>62.890625</c:v>
                </c:pt>
                <c:pt idx="357">
                  <c:v>50.390625</c:v>
                </c:pt>
                <c:pt idx="358">
                  <c:v>78.515625</c:v>
                </c:pt>
                <c:pt idx="359">
                  <c:v>82.8125</c:v>
                </c:pt>
                <c:pt idx="360">
                  <c:v>11.328125</c:v>
                </c:pt>
                <c:pt idx="361">
                  <c:v>17.578125</c:v>
                </c:pt>
                <c:pt idx="363">
                  <c:v>35.15625</c:v>
                </c:pt>
                <c:pt idx="364">
                  <c:v>5.078125</c:v>
                </c:pt>
                <c:pt idx="365">
                  <c:v>47.265625</c:v>
                </c:pt>
                <c:pt idx="368">
                  <c:v>46.09375</c:v>
                </c:pt>
                <c:pt idx="369">
                  <c:v>42.96875</c:v>
                </c:pt>
                <c:pt idx="371">
                  <c:v>54.6875</c:v>
                </c:pt>
                <c:pt idx="373">
                  <c:v>88.671875</c:v>
                </c:pt>
                <c:pt idx="376">
                  <c:v>57.03125</c:v>
                </c:pt>
                <c:pt idx="381">
                  <c:v>51.171875</c:v>
                </c:pt>
                <c:pt idx="382">
                  <c:v>80.859375</c:v>
                </c:pt>
                <c:pt idx="387">
                  <c:v>38.28125</c:v>
                </c:pt>
                <c:pt idx="391">
                  <c:v>44.140625</c:v>
                </c:pt>
                <c:pt idx="392">
                  <c:v>64.84375</c:v>
                </c:pt>
                <c:pt idx="397">
                  <c:v>92.578125</c:v>
                </c:pt>
                <c:pt idx="401">
                  <c:v>93.75</c:v>
                </c:pt>
                <c:pt idx="406">
                  <c:v>76.953125</c:v>
                </c:pt>
                <c:pt idx="409">
                  <c:v>28.90625</c:v>
                </c:pt>
                <c:pt idx="411">
                  <c:v>77.34375</c:v>
                </c:pt>
                <c:pt idx="413">
                  <c:v>27.734375</c:v>
                </c:pt>
                <c:pt idx="420">
                  <c:v>33.203125</c:v>
                </c:pt>
                <c:pt idx="421">
                  <c:v>25.78125</c:v>
                </c:pt>
                <c:pt idx="422">
                  <c:v>20.3125</c:v>
                </c:pt>
                <c:pt idx="426">
                  <c:v>9.765625</c:v>
                </c:pt>
                <c:pt idx="429">
                  <c:v>74.21875</c:v>
                </c:pt>
                <c:pt idx="431">
                  <c:v>67.96875</c:v>
                </c:pt>
                <c:pt idx="434">
                  <c:v>75</c:v>
                </c:pt>
                <c:pt idx="435">
                  <c:v>20.703125</c:v>
                </c:pt>
                <c:pt idx="438">
                  <c:v>83.59375</c:v>
                </c:pt>
                <c:pt idx="441">
                  <c:v>7.03125</c:v>
                </c:pt>
                <c:pt idx="442">
                  <c:v>43.359375</c:v>
                </c:pt>
                <c:pt idx="443">
                  <c:v>14.0625</c:v>
                </c:pt>
                <c:pt idx="444">
                  <c:v>16.796875</c:v>
                </c:pt>
                <c:pt idx="448">
                  <c:v>68.75</c:v>
                </c:pt>
                <c:pt idx="450">
                  <c:v>26.5625</c:v>
                </c:pt>
                <c:pt idx="451">
                  <c:v>56.640625</c:v>
                </c:pt>
                <c:pt idx="452">
                  <c:v>16.015625</c:v>
                </c:pt>
                <c:pt idx="453">
                  <c:v>60.9375</c:v>
                </c:pt>
                <c:pt idx="455">
                  <c:v>66.015625</c:v>
                </c:pt>
                <c:pt idx="456">
                  <c:v>65.625</c:v>
                </c:pt>
                <c:pt idx="457">
                  <c:v>62.5</c:v>
                </c:pt>
                <c:pt idx="458">
                  <c:v>66.40625</c:v>
                </c:pt>
                <c:pt idx="460">
                  <c:v>82.421875</c:v>
                </c:pt>
                <c:pt idx="461">
                  <c:v>84.375</c:v>
                </c:pt>
                <c:pt idx="462">
                  <c:v>70.3125</c:v>
                </c:pt>
                <c:pt idx="472">
                  <c:v>53.90625</c:v>
                </c:pt>
                <c:pt idx="475">
                  <c:v>37.109375</c:v>
                </c:pt>
                <c:pt idx="477">
                  <c:v>48.4375</c:v>
                </c:pt>
                <c:pt idx="478">
                  <c:v>52.734375</c:v>
                </c:pt>
                <c:pt idx="479">
                  <c:v>36.328125</c:v>
                </c:pt>
                <c:pt idx="480">
                  <c:v>38.671875</c:v>
                </c:pt>
                <c:pt idx="482">
                  <c:v>76.171875</c:v>
                </c:pt>
                <c:pt idx="483">
                  <c:v>23.046875</c:v>
                </c:pt>
                <c:pt idx="486">
                  <c:v>10.546875</c:v>
                </c:pt>
                <c:pt idx="489">
                  <c:v>92.1875</c:v>
                </c:pt>
                <c:pt idx="490">
                  <c:v>37.890625</c:v>
                </c:pt>
                <c:pt idx="492">
                  <c:v>86.328125</c:v>
                </c:pt>
                <c:pt idx="500">
                  <c:v>37.5</c:v>
                </c:pt>
                <c:pt idx="502">
                  <c:v>1.171875</c:v>
                </c:pt>
                <c:pt idx="504">
                  <c:v>42.1875</c:v>
                </c:pt>
                <c:pt idx="505">
                  <c:v>15.625</c:v>
                </c:pt>
                <c:pt idx="506">
                  <c:v>49.609375</c:v>
                </c:pt>
                <c:pt idx="507">
                  <c:v>40.234375</c:v>
                </c:pt>
                <c:pt idx="510">
                  <c:v>85.546875</c:v>
                </c:pt>
                <c:pt idx="516">
                  <c:v>6.640625</c:v>
                </c:pt>
                <c:pt idx="520">
                  <c:v>5.859375</c:v>
                </c:pt>
                <c:pt idx="522">
                  <c:v>50</c:v>
                </c:pt>
                <c:pt idx="524">
                  <c:v>43.75</c:v>
                </c:pt>
                <c:pt idx="538">
                  <c:v>90.234375</c:v>
                </c:pt>
                <c:pt idx="541">
                  <c:v>69.53125</c:v>
                </c:pt>
                <c:pt idx="543">
                  <c:v>81.25</c:v>
                </c:pt>
                <c:pt idx="556">
                  <c:v>73.046875</c:v>
                </c:pt>
                <c:pt idx="558">
                  <c:v>32.03125</c:v>
                </c:pt>
                <c:pt idx="559">
                  <c:v>96.875</c:v>
                </c:pt>
                <c:pt idx="562">
                  <c:v>45.703125</c:v>
                </c:pt>
                <c:pt idx="563">
                  <c:v>53.125</c:v>
                </c:pt>
                <c:pt idx="564">
                  <c:v>86.71875</c:v>
                </c:pt>
                <c:pt idx="569">
                  <c:v>19.921875</c:v>
                </c:pt>
                <c:pt idx="576">
                  <c:v>53.515625</c:v>
                </c:pt>
                <c:pt idx="577">
                  <c:v>36.71875</c:v>
                </c:pt>
                <c:pt idx="578">
                  <c:v>70.703125</c:v>
                </c:pt>
                <c:pt idx="584">
                  <c:v>96.484375</c:v>
                </c:pt>
                <c:pt idx="587">
                  <c:v>61.328125</c:v>
                </c:pt>
                <c:pt idx="595">
                  <c:v>44.921875</c:v>
                </c:pt>
                <c:pt idx="596">
                  <c:v>68.359375</c:v>
                </c:pt>
                <c:pt idx="597">
                  <c:v>30.46875</c:v>
                </c:pt>
                <c:pt idx="598">
                  <c:v>28.125</c:v>
                </c:pt>
                <c:pt idx="599">
                  <c:v>2.34375</c:v>
                </c:pt>
                <c:pt idx="603">
                  <c:v>85.9375</c:v>
                </c:pt>
                <c:pt idx="605">
                  <c:v>51.953125</c:v>
                </c:pt>
                <c:pt idx="616">
                  <c:v>48.828125</c:v>
                </c:pt>
                <c:pt idx="619">
                  <c:v>28.515625</c:v>
                </c:pt>
                <c:pt idx="624">
                  <c:v>42.578125</c:v>
                </c:pt>
                <c:pt idx="630">
                  <c:v>48.046875</c:v>
                </c:pt>
                <c:pt idx="631">
                  <c:v>95.703125</c:v>
                </c:pt>
                <c:pt idx="632">
                  <c:v>92.96875</c:v>
                </c:pt>
                <c:pt idx="633">
                  <c:v>91.015625</c:v>
                </c:pt>
                <c:pt idx="634">
                  <c:v>64.0625</c:v>
                </c:pt>
                <c:pt idx="635">
                  <c:v>85.15625</c:v>
                </c:pt>
                <c:pt idx="638">
                  <c:v>98.046875</c:v>
                </c:pt>
                <c:pt idx="676">
                  <c:v>81.640625</c:v>
                </c:pt>
                <c:pt idx="678">
                  <c:v>72.65625</c:v>
                </c:pt>
                <c:pt idx="695">
                  <c:v>57.421875</c:v>
                </c:pt>
                <c:pt idx="716">
                  <c:v>57.8125</c:v>
                </c:pt>
                <c:pt idx="719">
                  <c:v>30.859375</c:v>
                </c:pt>
                <c:pt idx="745">
                  <c:v>90.625</c:v>
                </c:pt>
                <c:pt idx="765">
                  <c:v>34.765625</c:v>
                </c:pt>
                <c:pt idx="790">
                  <c:v>16.40625</c:v>
                </c:pt>
                <c:pt idx="801">
                  <c:v>67.1875</c:v>
                </c:pt>
                <c:pt idx="804">
                  <c:v>41.40625</c:v>
                </c:pt>
                <c:pt idx="816">
                  <c:v>22.65625</c:v>
                </c:pt>
                <c:pt idx="823">
                  <c:v>84.765625</c:v>
                </c:pt>
                <c:pt idx="825">
                  <c:v>35.546875</c:v>
                </c:pt>
                <c:pt idx="834">
                  <c:v>14.453125</c:v>
                </c:pt>
                <c:pt idx="860">
                  <c:v>39.0625</c:v>
                </c:pt>
                <c:pt idx="866">
                  <c:v>5.46875</c:v>
                </c:pt>
                <c:pt idx="888">
                  <c:v>26.953125</c:v>
                </c:pt>
              </c:numCache>
            </c:numRef>
          </c:xVal>
          <c:yVal>
            <c:numRef>
              <c:f>'Global NTA Variations'!$Q$3:$Q$899</c:f>
              <c:numCache>
                <c:formatCode>0.00</c:formatCode>
                <c:ptCount val="897"/>
                <c:pt idx="0">
                  <c:v>99.91</c:v>
                </c:pt>
                <c:pt idx="1">
                  <c:v>100</c:v>
                </c:pt>
                <c:pt idx="2">
                  <c:v>100</c:v>
                </c:pt>
                <c:pt idx="4">
                  <c:v>99.94</c:v>
                </c:pt>
                <c:pt idx="6">
                  <c:v>2.266</c:v>
                </c:pt>
                <c:pt idx="7">
                  <c:v>1.3260000000000001</c:v>
                </c:pt>
                <c:pt idx="9">
                  <c:v>34.200000000000003</c:v>
                </c:pt>
                <c:pt idx="10">
                  <c:v>99.983333333333334</c:v>
                </c:pt>
                <c:pt idx="11">
                  <c:v>6.6260000000000003</c:v>
                </c:pt>
                <c:pt idx="23">
                  <c:v>1.5753333333333333</c:v>
                </c:pt>
                <c:pt idx="25">
                  <c:v>4.9353333333333333</c:v>
                </c:pt>
                <c:pt idx="32">
                  <c:v>99.84</c:v>
                </c:pt>
                <c:pt idx="34">
                  <c:v>0.77569999999999995</c:v>
                </c:pt>
                <c:pt idx="37">
                  <c:v>98.04</c:v>
                </c:pt>
                <c:pt idx="41">
                  <c:v>64.56</c:v>
                </c:pt>
                <c:pt idx="42">
                  <c:v>2.7035</c:v>
                </c:pt>
                <c:pt idx="46">
                  <c:v>99.943333333333328</c:v>
                </c:pt>
                <c:pt idx="47">
                  <c:v>13.56</c:v>
                </c:pt>
                <c:pt idx="49">
                  <c:v>99.42</c:v>
                </c:pt>
                <c:pt idx="51">
                  <c:v>6.0875000000000004</c:v>
                </c:pt>
                <c:pt idx="59">
                  <c:v>1.2126666666666666</c:v>
                </c:pt>
                <c:pt idx="60">
                  <c:v>0.67300000000000004</c:v>
                </c:pt>
                <c:pt idx="61">
                  <c:v>99.81</c:v>
                </c:pt>
                <c:pt idx="62">
                  <c:v>99.99</c:v>
                </c:pt>
                <c:pt idx="64">
                  <c:v>4.8680000000000003</c:v>
                </c:pt>
                <c:pt idx="66">
                  <c:v>98.866666666666674</c:v>
                </c:pt>
                <c:pt idx="69">
                  <c:v>99.935000000000002</c:v>
                </c:pt>
                <c:pt idx="73">
                  <c:v>99.57</c:v>
                </c:pt>
                <c:pt idx="80">
                  <c:v>99.98</c:v>
                </c:pt>
                <c:pt idx="81">
                  <c:v>3.0009999999999999</c:v>
                </c:pt>
                <c:pt idx="84">
                  <c:v>99.759999999999991</c:v>
                </c:pt>
                <c:pt idx="86">
                  <c:v>99.946666666666673</c:v>
                </c:pt>
                <c:pt idx="88">
                  <c:v>0.38390000000000002</c:v>
                </c:pt>
                <c:pt idx="89">
                  <c:v>6.8079999999999998</c:v>
                </c:pt>
                <c:pt idx="99">
                  <c:v>98.919999999999987</c:v>
                </c:pt>
                <c:pt idx="101">
                  <c:v>0.51005</c:v>
                </c:pt>
                <c:pt idx="103">
                  <c:v>0.50546999999999997</c:v>
                </c:pt>
                <c:pt idx="106">
                  <c:v>0.31469999999999998</c:v>
                </c:pt>
                <c:pt idx="116">
                  <c:v>99.94</c:v>
                </c:pt>
                <c:pt idx="118">
                  <c:v>0.53981499999999993</c:v>
                </c:pt>
                <c:pt idx="120">
                  <c:v>99.983333333333348</c:v>
                </c:pt>
                <c:pt idx="123">
                  <c:v>0.43469999999999998</c:v>
                </c:pt>
                <c:pt idx="126">
                  <c:v>99.813333333333333</c:v>
                </c:pt>
                <c:pt idx="129">
                  <c:v>1.7470000000000001</c:v>
                </c:pt>
                <c:pt idx="131">
                  <c:v>0.79390000000000005</c:v>
                </c:pt>
                <c:pt idx="132">
                  <c:v>99.745000000000005</c:v>
                </c:pt>
                <c:pt idx="139">
                  <c:v>99.553333333333327</c:v>
                </c:pt>
                <c:pt idx="140">
                  <c:v>29.32</c:v>
                </c:pt>
                <c:pt idx="144">
                  <c:v>2.2109999999999999</c:v>
                </c:pt>
                <c:pt idx="148">
                  <c:v>99.81</c:v>
                </c:pt>
                <c:pt idx="150">
                  <c:v>0.50590000000000002</c:v>
                </c:pt>
                <c:pt idx="152">
                  <c:v>1.8133333333333332</c:v>
                </c:pt>
                <c:pt idx="154">
                  <c:v>2.8463333333333334</c:v>
                </c:pt>
                <c:pt idx="158">
                  <c:v>2.2410000000000001</c:v>
                </c:pt>
                <c:pt idx="165">
                  <c:v>1.5158333333333334</c:v>
                </c:pt>
                <c:pt idx="166">
                  <c:v>99.92</c:v>
                </c:pt>
                <c:pt idx="169">
                  <c:v>1.7769999999999999</c:v>
                </c:pt>
                <c:pt idx="170">
                  <c:v>1.5499999999999998</c:v>
                </c:pt>
                <c:pt idx="171">
                  <c:v>1.226</c:v>
                </c:pt>
                <c:pt idx="173">
                  <c:v>99.99</c:v>
                </c:pt>
                <c:pt idx="174">
                  <c:v>0.99580000000000002</c:v>
                </c:pt>
                <c:pt idx="175">
                  <c:v>24.8</c:v>
                </c:pt>
                <c:pt idx="176">
                  <c:v>6.4809999999999999</c:v>
                </c:pt>
                <c:pt idx="178">
                  <c:v>3.5190000000000001</c:v>
                </c:pt>
                <c:pt idx="182">
                  <c:v>99.75</c:v>
                </c:pt>
                <c:pt idx="185">
                  <c:v>1.976</c:v>
                </c:pt>
                <c:pt idx="187">
                  <c:v>4.383</c:v>
                </c:pt>
                <c:pt idx="190">
                  <c:v>99.38</c:v>
                </c:pt>
                <c:pt idx="191">
                  <c:v>100</c:v>
                </c:pt>
                <c:pt idx="193">
                  <c:v>0.36659999999999998</c:v>
                </c:pt>
                <c:pt idx="194">
                  <c:v>3.1595</c:v>
                </c:pt>
                <c:pt idx="195">
                  <c:v>2.438333333333333</c:v>
                </c:pt>
                <c:pt idx="198">
                  <c:v>98.42</c:v>
                </c:pt>
                <c:pt idx="206">
                  <c:v>93.32</c:v>
                </c:pt>
                <c:pt idx="207">
                  <c:v>94.649999999999991</c:v>
                </c:pt>
                <c:pt idx="209">
                  <c:v>99.99</c:v>
                </c:pt>
                <c:pt idx="217">
                  <c:v>99.56</c:v>
                </c:pt>
                <c:pt idx="223">
                  <c:v>8.5679999999999996</c:v>
                </c:pt>
                <c:pt idx="224">
                  <c:v>99.99</c:v>
                </c:pt>
                <c:pt idx="227">
                  <c:v>100</c:v>
                </c:pt>
                <c:pt idx="228">
                  <c:v>1.605</c:v>
                </c:pt>
                <c:pt idx="230">
                  <c:v>99.87</c:v>
                </c:pt>
                <c:pt idx="231">
                  <c:v>4.9560000000000004</c:v>
                </c:pt>
                <c:pt idx="236">
                  <c:v>4.1760000000000002</c:v>
                </c:pt>
                <c:pt idx="237">
                  <c:v>4.915</c:v>
                </c:pt>
                <c:pt idx="240">
                  <c:v>99.98</c:v>
                </c:pt>
                <c:pt idx="242">
                  <c:v>2.279666666666667</c:v>
                </c:pt>
                <c:pt idx="243">
                  <c:v>6.4864999999999995</c:v>
                </c:pt>
                <c:pt idx="249">
                  <c:v>9.9049999999999994</c:v>
                </c:pt>
                <c:pt idx="252">
                  <c:v>1.4610000000000001</c:v>
                </c:pt>
                <c:pt idx="254">
                  <c:v>99.03</c:v>
                </c:pt>
                <c:pt idx="255">
                  <c:v>99.99</c:v>
                </c:pt>
                <c:pt idx="257">
                  <c:v>99.97999999999999</c:v>
                </c:pt>
                <c:pt idx="260">
                  <c:v>1.4910000000000001</c:v>
                </c:pt>
                <c:pt idx="261">
                  <c:v>99.820000000000007</c:v>
                </c:pt>
                <c:pt idx="265">
                  <c:v>0.96540000000000004</c:v>
                </c:pt>
                <c:pt idx="270">
                  <c:v>0.5918133333333333</c:v>
                </c:pt>
                <c:pt idx="271">
                  <c:v>96.88</c:v>
                </c:pt>
                <c:pt idx="273">
                  <c:v>5.141</c:v>
                </c:pt>
                <c:pt idx="275">
                  <c:v>99.59</c:v>
                </c:pt>
                <c:pt idx="276">
                  <c:v>99.986666666666679</c:v>
                </c:pt>
                <c:pt idx="278">
                  <c:v>0.32988000000000001</c:v>
                </c:pt>
                <c:pt idx="279">
                  <c:v>99.970000000000013</c:v>
                </c:pt>
                <c:pt idx="282">
                  <c:v>1.9565000000000001</c:v>
                </c:pt>
                <c:pt idx="286">
                  <c:v>0.75859999999999994</c:v>
                </c:pt>
                <c:pt idx="290">
                  <c:v>0.30170000000000002</c:v>
                </c:pt>
                <c:pt idx="291">
                  <c:v>99.18</c:v>
                </c:pt>
                <c:pt idx="294">
                  <c:v>98.454999999999998</c:v>
                </c:pt>
                <c:pt idx="297">
                  <c:v>99.99</c:v>
                </c:pt>
                <c:pt idx="299">
                  <c:v>99.44</c:v>
                </c:pt>
                <c:pt idx="300">
                  <c:v>99.39</c:v>
                </c:pt>
                <c:pt idx="302">
                  <c:v>2.379</c:v>
                </c:pt>
                <c:pt idx="303">
                  <c:v>5.04</c:v>
                </c:pt>
                <c:pt idx="305">
                  <c:v>99.64</c:v>
                </c:pt>
                <c:pt idx="306">
                  <c:v>3.3666666666666667</c:v>
                </c:pt>
                <c:pt idx="308">
                  <c:v>0.69130000000000003</c:v>
                </c:pt>
                <c:pt idx="312">
                  <c:v>99.936666666666667</c:v>
                </c:pt>
                <c:pt idx="314">
                  <c:v>0.1885</c:v>
                </c:pt>
                <c:pt idx="316">
                  <c:v>99.12</c:v>
                </c:pt>
                <c:pt idx="317">
                  <c:v>74.33</c:v>
                </c:pt>
                <c:pt idx="318">
                  <c:v>99.694999999999993</c:v>
                </c:pt>
                <c:pt idx="320">
                  <c:v>99.98</c:v>
                </c:pt>
                <c:pt idx="321">
                  <c:v>8.9640000000000004</c:v>
                </c:pt>
                <c:pt idx="322">
                  <c:v>95.77</c:v>
                </c:pt>
                <c:pt idx="323">
                  <c:v>0.96970000000000001</c:v>
                </c:pt>
                <c:pt idx="327">
                  <c:v>99.97</c:v>
                </c:pt>
                <c:pt idx="332">
                  <c:v>1.4612000000000001</c:v>
                </c:pt>
                <c:pt idx="334">
                  <c:v>99.73</c:v>
                </c:pt>
                <c:pt idx="337">
                  <c:v>0.27010000000000001</c:v>
                </c:pt>
                <c:pt idx="342">
                  <c:v>99.61</c:v>
                </c:pt>
                <c:pt idx="344">
                  <c:v>0.89529999999999998</c:v>
                </c:pt>
                <c:pt idx="347">
                  <c:v>96.68</c:v>
                </c:pt>
                <c:pt idx="350">
                  <c:v>1.8699999999999999</c:v>
                </c:pt>
                <c:pt idx="351">
                  <c:v>5.1150000000000002</c:v>
                </c:pt>
                <c:pt idx="354">
                  <c:v>3.8889999999999998</c:v>
                </c:pt>
                <c:pt idx="357">
                  <c:v>11.286000000000001</c:v>
                </c:pt>
                <c:pt idx="358">
                  <c:v>1.5636666666666665</c:v>
                </c:pt>
                <c:pt idx="359">
                  <c:v>1.2502333333333333</c:v>
                </c:pt>
                <c:pt idx="360">
                  <c:v>99.97</c:v>
                </c:pt>
                <c:pt idx="361">
                  <c:v>99.85</c:v>
                </c:pt>
                <c:pt idx="363">
                  <c:v>98.27000000000001</c:v>
                </c:pt>
                <c:pt idx="364">
                  <c:v>99.99</c:v>
                </c:pt>
                <c:pt idx="365">
                  <c:v>27.606666666666669</c:v>
                </c:pt>
                <c:pt idx="368">
                  <c:v>35.933333333333337</c:v>
                </c:pt>
                <c:pt idx="369">
                  <c:v>81.34</c:v>
                </c:pt>
                <c:pt idx="371">
                  <c:v>6.66</c:v>
                </c:pt>
                <c:pt idx="373">
                  <c:v>0.83250000000000002</c:v>
                </c:pt>
                <c:pt idx="376">
                  <c:v>5.6310000000000002</c:v>
                </c:pt>
                <c:pt idx="381">
                  <c:v>9.5583333333333318</c:v>
                </c:pt>
                <c:pt idx="382">
                  <c:v>1.4535</c:v>
                </c:pt>
                <c:pt idx="387">
                  <c:v>97.08</c:v>
                </c:pt>
                <c:pt idx="391">
                  <c:v>78.86</c:v>
                </c:pt>
                <c:pt idx="392">
                  <c:v>3.0839999999999996</c:v>
                </c:pt>
                <c:pt idx="397">
                  <c:v>0.63919999999999999</c:v>
                </c:pt>
                <c:pt idx="401">
                  <c:v>0.56640000000000001</c:v>
                </c:pt>
                <c:pt idx="406">
                  <c:v>1.6614499999999999</c:v>
                </c:pt>
                <c:pt idx="409">
                  <c:v>99.42</c:v>
                </c:pt>
                <c:pt idx="411">
                  <c:v>1.6160000000000001</c:v>
                </c:pt>
                <c:pt idx="413">
                  <c:v>99.43</c:v>
                </c:pt>
                <c:pt idx="420">
                  <c:v>98.88</c:v>
                </c:pt>
                <c:pt idx="421">
                  <c:v>99.56</c:v>
                </c:pt>
                <c:pt idx="422">
                  <c:v>99.78</c:v>
                </c:pt>
                <c:pt idx="426">
                  <c:v>99.974999999999994</c:v>
                </c:pt>
                <c:pt idx="429">
                  <c:v>1.873</c:v>
                </c:pt>
                <c:pt idx="431">
                  <c:v>2.6909999999999998</c:v>
                </c:pt>
                <c:pt idx="434">
                  <c:v>1.835</c:v>
                </c:pt>
                <c:pt idx="435">
                  <c:v>99.78</c:v>
                </c:pt>
                <c:pt idx="438">
                  <c:v>1.224</c:v>
                </c:pt>
                <c:pt idx="441">
                  <c:v>99.984999999999999</c:v>
                </c:pt>
                <c:pt idx="442">
                  <c:v>81.16</c:v>
                </c:pt>
                <c:pt idx="443">
                  <c:v>99.93</c:v>
                </c:pt>
                <c:pt idx="444">
                  <c:v>99.88</c:v>
                </c:pt>
                <c:pt idx="448">
                  <c:v>2.5419999999999998</c:v>
                </c:pt>
                <c:pt idx="450">
                  <c:v>99.54</c:v>
                </c:pt>
                <c:pt idx="451">
                  <c:v>5.9050000000000002</c:v>
                </c:pt>
                <c:pt idx="452">
                  <c:v>99.896666666666661</c:v>
                </c:pt>
                <c:pt idx="453">
                  <c:v>4.5659999999999998</c:v>
                </c:pt>
                <c:pt idx="455">
                  <c:v>2.9113333333333333</c:v>
                </c:pt>
                <c:pt idx="456">
                  <c:v>2.9939999999999998</c:v>
                </c:pt>
                <c:pt idx="457">
                  <c:v>4.0640000000000001</c:v>
                </c:pt>
                <c:pt idx="458">
                  <c:v>2.8769999999999998</c:v>
                </c:pt>
                <c:pt idx="460">
                  <c:v>1.3205</c:v>
                </c:pt>
                <c:pt idx="461">
                  <c:v>1.198</c:v>
                </c:pt>
                <c:pt idx="462">
                  <c:v>2.3275000000000001</c:v>
                </c:pt>
                <c:pt idx="472">
                  <c:v>6.9576666666666673</c:v>
                </c:pt>
                <c:pt idx="475">
                  <c:v>97.773333333333326</c:v>
                </c:pt>
                <c:pt idx="477">
                  <c:v>19.16</c:v>
                </c:pt>
                <c:pt idx="478">
                  <c:v>8.1080000000000005</c:v>
                </c:pt>
                <c:pt idx="479">
                  <c:v>98</c:v>
                </c:pt>
                <c:pt idx="480">
                  <c:v>96.970000000000013</c:v>
                </c:pt>
                <c:pt idx="482">
                  <c:v>1.7649999999999999</c:v>
                </c:pt>
                <c:pt idx="483">
                  <c:v>99.7</c:v>
                </c:pt>
                <c:pt idx="486">
                  <c:v>99.97</c:v>
                </c:pt>
                <c:pt idx="489">
                  <c:v>0.66104999999999992</c:v>
                </c:pt>
                <c:pt idx="490">
                  <c:v>97.27</c:v>
                </c:pt>
                <c:pt idx="492">
                  <c:v>1.0623666666666667</c:v>
                </c:pt>
                <c:pt idx="500">
                  <c:v>97.28</c:v>
                </c:pt>
                <c:pt idx="502">
                  <c:v>100</c:v>
                </c:pt>
                <c:pt idx="504">
                  <c:v>92.94</c:v>
                </c:pt>
                <c:pt idx="505">
                  <c:v>99.9</c:v>
                </c:pt>
                <c:pt idx="506">
                  <c:v>13.295</c:v>
                </c:pt>
                <c:pt idx="507">
                  <c:v>96.3</c:v>
                </c:pt>
                <c:pt idx="510">
                  <c:v>1.1422999999999999</c:v>
                </c:pt>
                <c:pt idx="516">
                  <c:v>99.984999999999999</c:v>
                </c:pt>
                <c:pt idx="520">
                  <c:v>99.99</c:v>
                </c:pt>
                <c:pt idx="522">
                  <c:v>11.36</c:v>
                </c:pt>
                <c:pt idx="524">
                  <c:v>78.91</c:v>
                </c:pt>
                <c:pt idx="538">
                  <c:v>0.72919999999999996</c:v>
                </c:pt>
                <c:pt idx="541">
                  <c:v>2.3826666666666667</c:v>
                </c:pt>
                <c:pt idx="543">
                  <c:v>1.377</c:v>
                </c:pt>
                <c:pt idx="556">
                  <c:v>2.1015000000000001</c:v>
                </c:pt>
                <c:pt idx="558">
                  <c:v>99.11</c:v>
                </c:pt>
                <c:pt idx="559">
                  <c:v>0.38519999999999999</c:v>
                </c:pt>
                <c:pt idx="562">
                  <c:v>36.979999999999997</c:v>
                </c:pt>
                <c:pt idx="563">
                  <c:v>7.9619999999999997</c:v>
                </c:pt>
                <c:pt idx="564">
                  <c:v>1.0261</c:v>
                </c:pt>
                <c:pt idx="569">
                  <c:v>99.800000000000011</c:v>
                </c:pt>
                <c:pt idx="576">
                  <c:v>7.3970000000000002</c:v>
                </c:pt>
                <c:pt idx="577">
                  <c:v>97.82</c:v>
                </c:pt>
                <c:pt idx="578">
                  <c:v>2.3220000000000001</c:v>
                </c:pt>
                <c:pt idx="584">
                  <c:v>0.39365</c:v>
                </c:pt>
                <c:pt idx="587">
                  <c:v>4.4399999999999995</c:v>
                </c:pt>
                <c:pt idx="595">
                  <c:v>73.7</c:v>
                </c:pt>
                <c:pt idx="596">
                  <c:v>2.6640000000000001</c:v>
                </c:pt>
                <c:pt idx="597">
                  <c:v>99.3</c:v>
                </c:pt>
                <c:pt idx="598">
                  <c:v>99.43</c:v>
                </c:pt>
                <c:pt idx="599">
                  <c:v>99.995000000000005</c:v>
                </c:pt>
                <c:pt idx="603">
                  <c:v>1.097</c:v>
                </c:pt>
                <c:pt idx="605">
                  <c:v>8.6125000000000007</c:v>
                </c:pt>
                <c:pt idx="616">
                  <c:v>14.46</c:v>
                </c:pt>
                <c:pt idx="619">
                  <c:v>99.424999999999997</c:v>
                </c:pt>
                <c:pt idx="624">
                  <c:v>83.08</c:v>
                </c:pt>
                <c:pt idx="630">
                  <c:v>22.175000000000001</c:v>
                </c:pt>
                <c:pt idx="631">
                  <c:v>0.495</c:v>
                </c:pt>
                <c:pt idx="632">
                  <c:v>0.60410000000000008</c:v>
                </c:pt>
                <c:pt idx="633">
                  <c:v>0.70690000000000008</c:v>
                </c:pt>
                <c:pt idx="634">
                  <c:v>3.2220000000000004</c:v>
                </c:pt>
                <c:pt idx="635">
                  <c:v>1.1616666666666666</c:v>
                </c:pt>
                <c:pt idx="638">
                  <c:v>0.35620000000000002</c:v>
                </c:pt>
                <c:pt idx="676">
                  <c:v>1.359</c:v>
                </c:pt>
                <c:pt idx="678">
                  <c:v>2.129</c:v>
                </c:pt>
                <c:pt idx="695">
                  <c:v>5.4450000000000003</c:v>
                </c:pt>
                <c:pt idx="716">
                  <c:v>5.3529999999999998</c:v>
                </c:pt>
                <c:pt idx="719">
                  <c:v>99.29</c:v>
                </c:pt>
                <c:pt idx="745">
                  <c:v>0.72550000000000003</c:v>
                </c:pt>
                <c:pt idx="765">
                  <c:v>98.41</c:v>
                </c:pt>
                <c:pt idx="790">
                  <c:v>99.884999999999991</c:v>
                </c:pt>
                <c:pt idx="801">
                  <c:v>2.8316666666666666</c:v>
                </c:pt>
                <c:pt idx="804">
                  <c:v>94.61</c:v>
                </c:pt>
                <c:pt idx="816">
                  <c:v>99.73</c:v>
                </c:pt>
                <c:pt idx="823">
                  <c:v>1.19</c:v>
                </c:pt>
                <c:pt idx="825">
                  <c:v>98.22</c:v>
                </c:pt>
                <c:pt idx="834">
                  <c:v>99.93</c:v>
                </c:pt>
                <c:pt idx="860">
                  <c:v>96.97</c:v>
                </c:pt>
                <c:pt idx="866">
                  <c:v>99.99</c:v>
                </c:pt>
                <c:pt idx="888">
                  <c:v>99.47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0C9-4415-9BB7-22E04A876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5572335"/>
        <c:axId val="1361326799"/>
      </c:scatterChart>
      <c:valAx>
        <c:axId val="1615572335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% of NTAed Proteins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326799"/>
        <c:crosses val="autoZero"/>
        <c:crossBetween val="midCat"/>
        <c:majorUnit val="25"/>
      </c:valAx>
      <c:valAx>
        <c:axId val="1361326799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NTA Yield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572335"/>
        <c:crosses val="autoZero"/>
        <c:crossBetween val="midCat"/>
        <c:majorUnit val="25"/>
      </c:valAx>
    </c:plotArea>
    <c:legend>
      <c:legendPos val="tr"/>
      <c:layout>
        <c:manualLayout>
          <c:xMode val="edge"/>
          <c:yMode val="edge"/>
          <c:x val="0.75877499999999998"/>
          <c:y val="0.13437305555555559"/>
          <c:w val="0.18036414141414142"/>
          <c:h val="0.1275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Positions 1-2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Col0 (156)</c:v>
          </c:tx>
          <c:spPr>
            <a:ln w="25400">
              <a:noFill/>
            </a:ln>
          </c:spPr>
          <c:marker>
            <c:symbol val="squar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'Global NTA Variations'!$I$3:$I$899</c:f>
              <c:numCache>
                <c:formatCode>General</c:formatCode>
                <c:ptCount val="897"/>
                <c:pt idx="2" formatCode="0.00">
                  <c:v>8.3333333333333357</c:v>
                </c:pt>
                <c:pt idx="4" formatCode="0.00">
                  <c:v>0.64102564102564108</c:v>
                </c:pt>
                <c:pt idx="10" formatCode="0.00">
                  <c:v>8.9743589743589762</c:v>
                </c:pt>
                <c:pt idx="21" formatCode="0.00">
                  <c:v>61.538461538461625</c:v>
                </c:pt>
                <c:pt idx="25" formatCode="0.00">
                  <c:v>78.846153846153797</c:v>
                </c:pt>
                <c:pt idx="32" formatCode="0.00">
                  <c:v>51.923076923076991</c:v>
                </c:pt>
                <c:pt idx="42" formatCode="0.00">
                  <c:v>82.692307692307608</c:v>
                </c:pt>
                <c:pt idx="44" formatCode="0.00">
                  <c:v>72.435897435897445</c:v>
                </c:pt>
                <c:pt idx="46" formatCode="0.00">
                  <c:v>16.025641025641022</c:v>
                </c:pt>
                <c:pt idx="49" formatCode="0.00">
                  <c:v>58.974358974359056</c:v>
                </c:pt>
                <c:pt idx="51" formatCode="0.00">
                  <c:v>77.564102564102527</c:v>
                </c:pt>
                <c:pt idx="52" formatCode="0.00">
                  <c:v>76.282051282051256</c:v>
                </c:pt>
                <c:pt idx="57" formatCode="0.00">
                  <c:v>54.48717948717956</c:v>
                </c:pt>
                <c:pt idx="59" formatCode="0.00">
                  <c:v>91.025641025640866</c:v>
                </c:pt>
                <c:pt idx="62" formatCode="0.00">
                  <c:v>26.282051282051299</c:v>
                </c:pt>
                <c:pt idx="65" formatCode="0.00">
                  <c:v>26.923076923076941</c:v>
                </c:pt>
                <c:pt idx="66" formatCode="0.00">
                  <c:v>49.358974358974422</c:v>
                </c:pt>
                <c:pt idx="73" formatCode="0.00">
                  <c:v>40.384615384615429</c:v>
                </c:pt>
                <c:pt idx="79" formatCode="0.00">
                  <c:v>48.076923076923137</c:v>
                </c:pt>
                <c:pt idx="84" formatCode="0.00">
                  <c:v>1.2820512820512822</c:v>
                </c:pt>
                <c:pt idx="86" formatCode="0.00">
                  <c:v>32.692307692307722</c:v>
                </c:pt>
                <c:pt idx="99" formatCode="0.00">
                  <c:v>57.051282051282129</c:v>
                </c:pt>
                <c:pt idx="102" formatCode="0.00">
                  <c:v>39.102564102564145</c:v>
                </c:pt>
                <c:pt idx="106" formatCode="0.00">
                  <c:v>99.358974358974123</c:v>
                </c:pt>
                <c:pt idx="110" formatCode="0.00">
                  <c:v>92.948717948717771</c:v>
                </c:pt>
                <c:pt idx="114" formatCode="0.00">
                  <c:v>55.769230769230845</c:v>
                </c:pt>
                <c:pt idx="115" formatCode="0.00">
                  <c:v>53.205128205128275</c:v>
                </c:pt>
                <c:pt idx="120" formatCode="0.00">
                  <c:v>7.6923076923076943</c:v>
                </c:pt>
                <c:pt idx="126" formatCode="0.00">
                  <c:v>30.128205128205153</c:v>
                </c:pt>
                <c:pt idx="132" formatCode="0.00">
                  <c:v>38.461538461538503</c:v>
                </c:pt>
                <c:pt idx="139" formatCode="0.00">
                  <c:v>36.538461538461576</c:v>
                </c:pt>
                <c:pt idx="148" formatCode="0.00">
                  <c:v>28.205128205128226</c:v>
                </c:pt>
                <c:pt idx="149" formatCode="0.00">
                  <c:v>10.256410256410257</c:v>
                </c:pt>
                <c:pt idx="152" formatCode="0.00">
                  <c:v>95.512820512820312</c:v>
                </c:pt>
                <c:pt idx="158" formatCode="0.00">
                  <c:v>83.333333333333243</c:v>
                </c:pt>
                <c:pt idx="163" formatCode="0.00">
                  <c:v>59.615384615384698</c:v>
                </c:pt>
                <c:pt idx="165" formatCode="0.00">
                  <c:v>85.897435897435784</c:v>
                </c:pt>
                <c:pt idx="166" formatCode="0.00">
                  <c:v>31.410256410256437</c:v>
                </c:pt>
                <c:pt idx="169" formatCode="0.00">
                  <c:v>87.179487179487055</c:v>
                </c:pt>
                <c:pt idx="173" formatCode="0.00">
                  <c:v>1.9230769230769234</c:v>
                </c:pt>
                <c:pt idx="182" formatCode="0.00">
                  <c:v>48.717948717948779</c:v>
                </c:pt>
                <c:pt idx="187" formatCode="0.00">
                  <c:v>81.410256410256338</c:v>
                </c:pt>
                <c:pt idx="190" formatCode="0.00">
                  <c:v>47.435897435897495</c:v>
                </c:pt>
                <c:pt idx="191" formatCode="0.00">
                  <c:v>43.589743589743641</c:v>
                </c:pt>
                <c:pt idx="202" formatCode="0.00">
                  <c:v>22.435897435897445</c:v>
                </c:pt>
                <c:pt idx="206" formatCode="0.00">
                  <c:v>56.410256410256487</c:v>
                </c:pt>
                <c:pt idx="212" formatCode="0.00">
                  <c:v>60.897435897435983</c:v>
                </c:pt>
                <c:pt idx="217" formatCode="0.00">
                  <c:v>53.846153846153918</c:v>
                </c:pt>
                <c:pt idx="224" formatCode="0.00">
                  <c:v>10.897435897435898</c:v>
                </c:pt>
                <c:pt idx="227" formatCode="0.00">
                  <c:v>19.230769230769234</c:v>
                </c:pt>
                <c:pt idx="230" formatCode="0.00">
                  <c:v>23.076923076923087</c:v>
                </c:pt>
                <c:pt idx="240" formatCode="0.00">
                  <c:v>16.666666666666664</c:v>
                </c:pt>
                <c:pt idx="255" formatCode="0.00">
                  <c:v>19.871794871794876</c:v>
                </c:pt>
                <c:pt idx="257" formatCode="0.00">
                  <c:v>9.6153846153846168</c:v>
                </c:pt>
                <c:pt idx="258" formatCode="0.00">
                  <c:v>2.5641025641025643</c:v>
                </c:pt>
                <c:pt idx="261" formatCode="0.00">
                  <c:v>11.538461538461538</c:v>
                </c:pt>
                <c:pt idx="265" formatCode="0.00">
                  <c:v>94.230769230769042</c:v>
                </c:pt>
                <c:pt idx="266" formatCode="0.00">
                  <c:v>3.2051282051282053</c:v>
                </c:pt>
                <c:pt idx="270" formatCode="0.00">
                  <c:v>88.461538461538325</c:v>
                </c:pt>
                <c:pt idx="271" formatCode="0.00">
                  <c:v>67.948717948717999</c:v>
                </c:pt>
                <c:pt idx="276" formatCode="0.00">
                  <c:v>17.307692307692307</c:v>
                </c:pt>
                <c:pt idx="277" formatCode="0.00">
                  <c:v>3.8461538461538463</c:v>
                </c:pt>
                <c:pt idx="278" formatCode="0.00">
                  <c:v>98.076923076922853</c:v>
                </c:pt>
                <c:pt idx="279" formatCode="0.00">
                  <c:v>24.358974358974372</c:v>
                </c:pt>
                <c:pt idx="280" formatCode="0.00">
                  <c:v>4.4871794871794872</c:v>
                </c:pt>
                <c:pt idx="281" formatCode="0.00">
                  <c:v>69.871794871794904</c:v>
                </c:pt>
                <c:pt idx="282" formatCode="0.00">
                  <c:v>85.256410256410149</c:v>
                </c:pt>
                <c:pt idx="286" formatCode="0.00">
                  <c:v>96.153846153845947</c:v>
                </c:pt>
                <c:pt idx="291" formatCode="0.00">
                  <c:v>45.512820512820568</c:v>
                </c:pt>
                <c:pt idx="293" formatCode="0.00">
                  <c:v>5.1282051282051286</c:v>
                </c:pt>
                <c:pt idx="297" formatCode="0.00">
                  <c:v>37.179487179487218</c:v>
                </c:pt>
                <c:pt idx="299" formatCode="0.00">
                  <c:v>65.384615384615458</c:v>
                </c:pt>
                <c:pt idx="300" formatCode="0.00">
                  <c:v>62.179487179487268</c:v>
                </c:pt>
                <c:pt idx="305" formatCode="0.00">
                  <c:v>41.025641025641072</c:v>
                </c:pt>
                <c:pt idx="312" formatCode="0.00">
                  <c:v>25.000000000000014</c:v>
                </c:pt>
                <c:pt idx="313" formatCode="0.00">
                  <c:v>52.564102564102633</c:v>
                </c:pt>
                <c:pt idx="315" formatCode="0.00">
                  <c:v>74.999999999999986</c:v>
                </c:pt>
                <c:pt idx="316" formatCode="0.00">
                  <c:v>44.230769230769283</c:v>
                </c:pt>
                <c:pt idx="318" formatCode="0.00">
                  <c:v>17.948717948717949</c:v>
                </c:pt>
                <c:pt idx="320" formatCode="0.00">
                  <c:v>12.179487179487179</c:v>
                </c:pt>
                <c:pt idx="321" formatCode="0.00">
                  <c:v>79.487179487179432</c:v>
                </c:pt>
                <c:pt idx="327" formatCode="0.00">
                  <c:v>18.589743589743591</c:v>
                </c:pt>
                <c:pt idx="332" formatCode="0.00">
                  <c:v>87.82051282051269</c:v>
                </c:pt>
                <c:pt idx="334" formatCode="0.00">
                  <c:v>20.512820512820518</c:v>
                </c:pt>
                <c:pt idx="339" formatCode="0.00">
                  <c:v>32.05128205128208</c:v>
                </c:pt>
                <c:pt idx="357" formatCode="0.00">
                  <c:v>75.641025641025621</c:v>
                </c:pt>
                <c:pt idx="360" formatCode="0.00">
                  <c:v>66.666666666666728</c:v>
                </c:pt>
                <c:pt idx="361" formatCode="0.00">
                  <c:v>21.15384615384616</c:v>
                </c:pt>
                <c:pt idx="363" formatCode="0.00">
                  <c:v>50.000000000000064</c:v>
                </c:pt>
                <c:pt idx="365" formatCode="0.00">
                  <c:v>73.717948717948715</c:v>
                </c:pt>
                <c:pt idx="372" formatCode="0.00">
                  <c:v>96.794871794871582</c:v>
                </c:pt>
                <c:pt idx="374" formatCode="0.00">
                  <c:v>64.743589743589823</c:v>
                </c:pt>
                <c:pt idx="379" formatCode="0.00">
                  <c:v>33.333333333333364</c:v>
                </c:pt>
                <c:pt idx="387" formatCode="0.00">
                  <c:v>58.333333333333414</c:v>
                </c:pt>
                <c:pt idx="393" formatCode="0.00">
                  <c:v>12.820512820512819</c:v>
                </c:pt>
                <c:pt idx="409" formatCode="0.00">
                  <c:v>46.794871794871852</c:v>
                </c:pt>
                <c:pt idx="420" formatCode="0.00">
                  <c:v>35.256410256410291</c:v>
                </c:pt>
                <c:pt idx="422" formatCode="0.00">
                  <c:v>5.7692307692307701</c:v>
                </c:pt>
                <c:pt idx="426" formatCode="0.00">
                  <c:v>13.46153846153846</c:v>
                </c:pt>
                <c:pt idx="428" formatCode="0.00">
                  <c:v>78.205128205128162</c:v>
                </c:pt>
                <c:pt idx="429" formatCode="0.00">
                  <c:v>84.615384615384514</c:v>
                </c:pt>
                <c:pt idx="435" formatCode="0.00">
                  <c:v>28.846153846153868</c:v>
                </c:pt>
                <c:pt idx="436" formatCode="0.00">
                  <c:v>80.769230769230703</c:v>
                </c:pt>
                <c:pt idx="441" formatCode="0.00">
                  <c:v>34.615384615384649</c:v>
                </c:pt>
                <c:pt idx="443" formatCode="0.00">
                  <c:v>6.4102564102564115</c:v>
                </c:pt>
                <c:pt idx="444" formatCode="0.00">
                  <c:v>30.769230769230795</c:v>
                </c:pt>
                <c:pt idx="445" formatCode="0.00">
                  <c:v>41.666666666666714</c:v>
                </c:pt>
                <c:pt idx="448" formatCode="0.00">
                  <c:v>86.538461538461419</c:v>
                </c:pt>
                <c:pt idx="450" formatCode="0.00">
                  <c:v>39.743589743589787</c:v>
                </c:pt>
                <c:pt idx="452" formatCode="0.00">
                  <c:v>27.564102564102583</c:v>
                </c:pt>
                <c:pt idx="475" formatCode="0.00">
                  <c:v>66.025641025641093</c:v>
                </c:pt>
                <c:pt idx="479" formatCode="0.00">
                  <c:v>55.128205128205202</c:v>
                </c:pt>
                <c:pt idx="480" formatCode="0.00">
                  <c:v>29.48717948717951</c:v>
                </c:pt>
                <c:pt idx="482" formatCode="0.00">
                  <c:v>89.10256410256396</c:v>
                </c:pt>
                <c:pt idx="483" formatCode="0.00">
                  <c:v>68.589743589743634</c:v>
                </c:pt>
                <c:pt idx="484" formatCode="0.00">
                  <c:v>25.641025641025657</c:v>
                </c:pt>
                <c:pt idx="486" formatCode="0.00">
                  <c:v>14.1025641025641</c:v>
                </c:pt>
                <c:pt idx="487" formatCode="0.00">
                  <c:v>67.307692307692363</c:v>
                </c:pt>
                <c:pt idx="493" formatCode="0.00">
                  <c:v>63.461538461538552</c:v>
                </c:pt>
                <c:pt idx="497" formatCode="0.00">
                  <c:v>99.999999999999758</c:v>
                </c:pt>
                <c:pt idx="499" formatCode="0.00">
                  <c:v>50.641025641025706</c:v>
                </c:pt>
                <c:pt idx="502" formatCode="0.00">
                  <c:v>37.82051282051286</c:v>
                </c:pt>
                <c:pt idx="505" formatCode="0.00">
                  <c:v>44.871794871794926</c:v>
                </c:pt>
                <c:pt idx="507" formatCode="0.00">
                  <c:v>64.102564102564187</c:v>
                </c:pt>
                <c:pt idx="516" formatCode="0.00">
                  <c:v>14.743589743589741</c:v>
                </c:pt>
                <c:pt idx="518" formatCode="0.00">
                  <c:v>21.794871794871803</c:v>
                </c:pt>
                <c:pt idx="519" formatCode="0.00">
                  <c:v>71.79487179487181</c:v>
                </c:pt>
                <c:pt idx="530" formatCode="0.00">
                  <c:v>33.974358974359006</c:v>
                </c:pt>
                <c:pt idx="543" formatCode="0.00">
                  <c:v>80.128205128205067</c:v>
                </c:pt>
                <c:pt idx="550" formatCode="0.00">
                  <c:v>82.051282051281973</c:v>
                </c:pt>
                <c:pt idx="552" formatCode="0.00">
                  <c:v>35.897435897435933</c:v>
                </c:pt>
                <c:pt idx="564" formatCode="0.00">
                  <c:v>93.589743589743406</c:v>
                </c:pt>
                <c:pt idx="566" formatCode="0.00">
                  <c:v>70.512820512820539</c:v>
                </c:pt>
                <c:pt idx="569" formatCode="0.00">
                  <c:v>15.384615384615381</c:v>
                </c:pt>
                <c:pt idx="577" formatCode="0.00">
                  <c:v>23.71794871794873</c:v>
                </c:pt>
                <c:pt idx="578" formatCode="0.00">
                  <c:v>89.743589743589595</c:v>
                </c:pt>
                <c:pt idx="596" formatCode="0.00">
                  <c:v>83.974358974358879</c:v>
                </c:pt>
                <c:pt idx="597" formatCode="0.00">
                  <c:v>42.948717948717999</c:v>
                </c:pt>
                <c:pt idx="619" formatCode="0.00">
                  <c:v>7.0512820512820529</c:v>
                </c:pt>
                <c:pt idx="624" formatCode="0.00">
                  <c:v>71.153846153846175</c:v>
                </c:pt>
                <c:pt idx="630" formatCode="0.00">
                  <c:v>74.358974358974351</c:v>
                </c:pt>
                <c:pt idx="631" formatCode="0.00">
                  <c:v>98.717948717948488</c:v>
                </c:pt>
                <c:pt idx="632" formatCode="0.00">
                  <c:v>94.871794871794677</c:v>
                </c:pt>
                <c:pt idx="633" formatCode="0.00">
                  <c:v>97.435897435897218</c:v>
                </c:pt>
                <c:pt idx="634" formatCode="0.00">
                  <c:v>76.923076923076891</c:v>
                </c:pt>
                <c:pt idx="635" formatCode="0.00">
                  <c:v>92.307692307692136</c:v>
                </c:pt>
                <c:pt idx="636" formatCode="0.00">
                  <c:v>90.38461538461523</c:v>
                </c:pt>
                <c:pt idx="674" formatCode="0.00">
                  <c:v>69.230769230769269</c:v>
                </c:pt>
                <c:pt idx="694" formatCode="0.00">
                  <c:v>57.692307692307772</c:v>
                </c:pt>
                <c:pt idx="701" formatCode="0.00">
                  <c:v>51.282051282051349</c:v>
                </c:pt>
                <c:pt idx="762" formatCode="0.00">
                  <c:v>42.307692307692356</c:v>
                </c:pt>
                <c:pt idx="765" formatCode="0.00">
                  <c:v>60.256410256410341</c:v>
                </c:pt>
                <c:pt idx="804" formatCode="0.00">
                  <c:v>46.15384615384621</c:v>
                </c:pt>
                <c:pt idx="811" formatCode="0.00">
                  <c:v>73.07692307692308</c:v>
                </c:pt>
                <c:pt idx="823" formatCode="0.00">
                  <c:v>91.666666666666501</c:v>
                </c:pt>
                <c:pt idx="860" formatCode="0.00">
                  <c:v>62.82051282051291</c:v>
                </c:pt>
              </c:numCache>
            </c:numRef>
          </c:xVal>
          <c:yVal>
            <c:numRef>
              <c:f>'Global NTA Variations'!$K$3:$K$899</c:f>
              <c:numCache>
                <c:formatCode>0.00</c:formatCode>
                <c:ptCount val="897"/>
                <c:pt idx="2">
                  <c:v>99.993333333333339</c:v>
                </c:pt>
                <c:pt idx="4">
                  <c:v>100</c:v>
                </c:pt>
                <c:pt idx="6">
                  <c:v>2.4595000000000002</c:v>
                </c:pt>
                <c:pt idx="7">
                  <c:v>3.5365000000000002</c:v>
                </c:pt>
                <c:pt idx="9">
                  <c:v>38.06</c:v>
                </c:pt>
                <c:pt idx="10">
                  <c:v>99.990000000000009</c:v>
                </c:pt>
                <c:pt idx="11">
                  <c:v>6.601</c:v>
                </c:pt>
                <c:pt idx="21">
                  <c:v>98.42</c:v>
                </c:pt>
                <c:pt idx="23">
                  <c:v>2.3354999999999997</c:v>
                </c:pt>
                <c:pt idx="25">
                  <c:v>4.942333333333333</c:v>
                </c:pt>
                <c:pt idx="32">
                  <c:v>98.93</c:v>
                </c:pt>
                <c:pt idx="34">
                  <c:v>1.0627499999999999</c:v>
                </c:pt>
                <c:pt idx="37">
                  <c:v>99.484999999999999</c:v>
                </c:pt>
                <c:pt idx="42">
                  <c:v>2.673</c:v>
                </c:pt>
                <c:pt idx="44">
                  <c:v>53.58</c:v>
                </c:pt>
                <c:pt idx="46">
                  <c:v>99.986666666666665</c:v>
                </c:pt>
                <c:pt idx="49">
                  <c:v>98.636666666666656</c:v>
                </c:pt>
                <c:pt idx="51">
                  <c:v>6.6670000000000007</c:v>
                </c:pt>
                <c:pt idx="52">
                  <c:v>9.2460000000000004</c:v>
                </c:pt>
                <c:pt idx="57">
                  <c:v>98.814999999999998</c:v>
                </c:pt>
                <c:pt idx="59">
                  <c:v>1.1579999999999999</c:v>
                </c:pt>
                <c:pt idx="62">
                  <c:v>99.93</c:v>
                </c:pt>
                <c:pt idx="64">
                  <c:v>6.4480000000000004</c:v>
                </c:pt>
                <c:pt idx="65">
                  <c:v>99.93</c:v>
                </c:pt>
                <c:pt idx="66">
                  <c:v>99.13666666666667</c:v>
                </c:pt>
                <c:pt idx="69">
                  <c:v>99.835000000000008</c:v>
                </c:pt>
                <c:pt idx="73">
                  <c:v>99.54</c:v>
                </c:pt>
                <c:pt idx="78">
                  <c:v>1.151</c:v>
                </c:pt>
                <c:pt idx="79">
                  <c:v>99.18</c:v>
                </c:pt>
                <c:pt idx="80">
                  <c:v>99.990000000000009</c:v>
                </c:pt>
                <c:pt idx="84">
                  <c:v>100</c:v>
                </c:pt>
                <c:pt idx="86">
                  <c:v>99.853333333333339</c:v>
                </c:pt>
                <c:pt idx="88">
                  <c:v>0.53372333333333333</c:v>
                </c:pt>
                <c:pt idx="99">
                  <c:v>98.68</c:v>
                </c:pt>
                <c:pt idx="101">
                  <c:v>1.2504999999999999</c:v>
                </c:pt>
                <c:pt idx="102">
                  <c:v>99.6</c:v>
                </c:pt>
                <c:pt idx="103">
                  <c:v>0.33904999999999996</c:v>
                </c:pt>
                <c:pt idx="106">
                  <c:v>0.125</c:v>
                </c:pt>
                <c:pt idx="107">
                  <c:v>1.8680000000000001</c:v>
                </c:pt>
                <c:pt idx="110">
                  <c:v>0.99129999999999996</c:v>
                </c:pt>
                <c:pt idx="114">
                  <c:v>98.72</c:v>
                </c:pt>
                <c:pt idx="115">
                  <c:v>98.86</c:v>
                </c:pt>
                <c:pt idx="118">
                  <c:v>0.86596666666666666</c:v>
                </c:pt>
                <c:pt idx="120">
                  <c:v>99.995000000000005</c:v>
                </c:pt>
                <c:pt idx="126">
                  <c:v>99.886666666666656</c:v>
                </c:pt>
                <c:pt idx="131">
                  <c:v>0.36</c:v>
                </c:pt>
                <c:pt idx="132">
                  <c:v>99.663333333333341</c:v>
                </c:pt>
                <c:pt idx="134">
                  <c:v>0.75660000000000005</c:v>
                </c:pt>
                <c:pt idx="139">
                  <c:v>99.716666666666654</c:v>
                </c:pt>
                <c:pt idx="140">
                  <c:v>32.356666666666662</c:v>
                </c:pt>
                <c:pt idx="144">
                  <c:v>1.6619999999999999</c:v>
                </c:pt>
                <c:pt idx="148">
                  <c:v>99.929999999999993</c:v>
                </c:pt>
                <c:pt idx="149">
                  <c:v>99.99</c:v>
                </c:pt>
                <c:pt idx="152">
                  <c:v>0.62849999999999995</c:v>
                </c:pt>
                <c:pt idx="154">
                  <c:v>3.0449999999999999</c:v>
                </c:pt>
                <c:pt idx="158">
                  <c:v>2.218</c:v>
                </c:pt>
                <c:pt idx="163">
                  <c:v>98.62</c:v>
                </c:pt>
                <c:pt idx="165">
                  <c:v>1.8853333333333335</c:v>
                </c:pt>
                <c:pt idx="166">
                  <c:v>99.87</c:v>
                </c:pt>
                <c:pt idx="167">
                  <c:v>1.4684999999999999</c:v>
                </c:pt>
                <c:pt idx="168">
                  <c:v>3.1139999999999999</c:v>
                </c:pt>
                <c:pt idx="169">
                  <c:v>1.5405</c:v>
                </c:pt>
                <c:pt idx="171">
                  <c:v>0.50509999999999999</c:v>
                </c:pt>
                <c:pt idx="173">
                  <c:v>100</c:v>
                </c:pt>
                <c:pt idx="174">
                  <c:v>1.788</c:v>
                </c:pt>
                <c:pt idx="175">
                  <c:v>25.65</c:v>
                </c:pt>
                <c:pt idx="177">
                  <c:v>62.23</c:v>
                </c:pt>
                <c:pt idx="178">
                  <c:v>2.3289999999999997</c:v>
                </c:pt>
                <c:pt idx="182">
                  <c:v>99.17</c:v>
                </c:pt>
                <c:pt idx="185">
                  <c:v>2.6520000000000001</c:v>
                </c:pt>
                <c:pt idx="187">
                  <c:v>3.9575</c:v>
                </c:pt>
                <c:pt idx="190">
                  <c:v>99.286666666666676</c:v>
                </c:pt>
                <c:pt idx="191">
                  <c:v>99.39</c:v>
                </c:pt>
                <c:pt idx="194">
                  <c:v>2.524</c:v>
                </c:pt>
                <c:pt idx="202">
                  <c:v>99.97</c:v>
                </c:pt>
                <c:pt idx="206">
                  <c:v>98.7</c:v>
                </c:pt>
                <c:pt idx="207">
                  <c:v>94.776666666666685</c:v>
                </c:pt>
                <c:pt idx="212">
                  <c:v>98.59</c:v>
                </c:pt>
                <c:pt idx="215">
                  <c:v>1.4484499999999998</c:v>
                </c:pt>
                <c:pt idx="217">
                  <c:v>98.84</c:v>
                </c:pt>
                <c:pt idx="221">
                  <c:v>6.5240000000000003E-3</c:v>
                </c:pt>
                <c:pt idx="224">
                  <c:v>99.99</c:v>
                </c:pt>
                <c:pt idx="227">
                  <c:v>99.98</c:v>
                </c:pt>
                <c:pt idx="228">
                  <c:v>0.60099999999999998</c:v>
                </c:pt>
                <c:pt idx="230">
                  <c:v>99.97</c:v>
                </c:pt>
                <c:pt idx="231">
                  <c:v>2.8220000000000001</c:v>
                </c:pt>
                <c:pt idx="235">
                  <c:v>10.1</c:v>
                </c:pt>
                <c:pt idx="236">
                  <c:v>3.1970000000000001</c:v>
                </c:pt>
                <c:pt idx="240">
                  <c:v>99.986666666666665</c:v>
                </c:pt>
                <c:pt idx="242">
                  <c:v>4.1083333333333334</c:v>
                </c:pt>
                <c:pt idx="243">
                  <c:v>8.0975000000000001</c:v>
                </c:pt>
                <c:pt idx="248">
                  <c:v>6.8579999999999997</c:v>
                </c:pt>
                <c:pt idx="249">
                  <c:v>10.19</c:v>
                </c:pt>
                <c:pt idx="250">
                  <c:v>1.1759999999999999</c:v>
                </c:pt>
                <c:pt idx="252">
                  <c:v>0.1033</c:v>
                </c:pt>
                <c:pt idx="255">
                  <c:v>99.98</c:v>
                </c:pt>
                <c:pt idx="257">
                  <c:v>99.990000000000009</c:v>
                </c:pt>
                <c:pt idx="258">
                  <c:v>100</c:v>
                </c:pt>
                <c:pt idx="261">
                  <c:v>99.99</c:v>
                </c:pt>
                <c:pt idx="265">
                  <c:v>0.88570000000000004</c:v>
                </c:pt>
                <c:pt idx="266">
                  <c:v>100</c:v>
                </c:pt>
                <c:pt idx="270">
                  <c:v>1.423</c:v>
                </c:pt>
                <c:pt idx="271">
                  <c:v>95.98</c:v>
                </c:pt>
                <c:pt idx="276">
                  <c:v>99.986666666666665</c:v>
                </c:pt>
                <c:pt idx="277">
                  <c:v>100</c:v>
                </c:pt>
                <c:pt idx="278">
                  <c:v>0.47059999999999996</c:v>
                </c:pt>
                <c:pt idx="279">
                  <c:v>99.96</c:v>
                </c:pt>
                <c:pt idx="280">
                  <c:v>100</c:v>
                </c:pt>
                <c:pt idx="281">
                  <c:v>94.8</c:v>
                </c:pt>
                <c:pt idx="282">
                  <c:v>2.0590000000000002</c:v>
                </c:pt>
                <c:pt idx="284">
                  <c:v>0.64970000000000006</c:v>
                </c:pt>
                <c:pt idx="286">
                  <c:v>0.58750000000000002</c:v>
                </c:pt>
                <c:pt idx="291">
                  <c:v>99.350000000000009</c:v>
                </c:pt>
                <c:pt idx="293">
                  <c:v>100</c:v>
                </c:pt>
                <c:pt idx="297">
                  <c:v>99.69</c:v>
                </c:pt>
                <c:pt idx="299">
                  <c:v>97.43</c:v>
                </c:pt>
                <c:pt idx="300">
                  <c:v>98.083333333333329</c:v>
                </c:pt>
                <c:pt idx="302">
                  <c:v>3.0399999999999996</c:v>
                </c:pt>
                <c:pt idx="305">
                  <c:v>99.51</c:v>
                </c:pt>
                <c:pt idx="306">
                  <c:v>2.9953333333333334</c:v>
                </c:pt>
                <c:pt idx="312">
                  <c:v>99.956666666666663</c:v>
                </c:pt>
                <c:pt idx="313">
                  <c:v>98.91</c:v>
                </c:pt>
                <c:pt idx="314">
                  <c:v>0.31860309999999997</c:v>
                </c:pt>
                <c:pt idx="315">
                  <c:v>12.84</c:v>
                </c:pt>
                <c:pt idx="316">
                  <c:v>99.36</c:v>
                </c:pt>
                <c:pt idx="318">
                  <c:v>99.984999999999999</c:v>
                </c:pt>
                <c:pt idx="320">
                  <c:v>99.99</c:v>
                </c:pt>
                <c:pt idx="321">
                  <c:v>4.7614999999999998</c:v>
                </c:pt>
                <c:pt idx="323">
                  <c:v>4.5633333333333335</c:v>
                </c:pt>
                <c:pt idx="327">
                  <c:v>99.983333333333334</c:v>
                </c:pt>
                <c:pt idx="331">
                  <c:v>3.452</c:v>
                </c:pt>
                <c:pt idx="332">
                  <c:v>1.5348999999999999</c:v>
                </c:pt>
                <c:pt idx="333">
                  <c:v>12.95</c:v>
                </c:pt>
                <c:pt idx="334">
                  <c:v>99.98</c:v>
                </c:pt>
                <c:pt idx="337">
                  <c:v>0.71789273333333325</c:v>
                </c:pt>
                <c:pt idx="338">
                  <c:v>0.35139999999999999</c:v>
                </c:pt>
                <c:pt idx="339">
                  <c:v>99.86</c:v>
                </c:pt>
                <c:pt idx="350">
                  <c:v>1.661</c:v>
                </c:pt>
                <c:pt idx="357">
                  <c:v>10.7775</c:v>
                </c:pt>
                <c:pt idx="358">
                  <c:v>1.7109999999999999</c:v>
                </c:pt>
                <c:pt idx="359">
                  <c:v>0.93506666666666671</c:v>
                </c:pt>
                <c:pt idx="360">
                  <c:v>96.88</c:v>
                </c:pt>
                <c:pt idx="361">
                  <c:v>99.98</c:v>
                </c:pt>
                <c:pt idx="363">
                  <c:v>99.074999999999989</c:v>
                </c:pt>
                <c:pt idx="365">
                  <c:v>27.259999999999998</c:v>
                </c:pt>
                <c:pt idx="368">
                  <c:v>38.43</c:v>
                </c:pt>
                <c:pt idx="369">
                  <c:v>84.44</c:v>
                </c:pt>
                <c:pt idx="370">
                  <c:v>1.629</c:v>
                </c:pt>
                <c:pt idx="371">
                  <c:v>9.7134999999999998</c:v>
                </c:pt>
                <c:pt idx="372">
                  <c:v>0.55779999999999996</c:v>
                </c:pt>
                <c:pt idx="373">
                  <c:v>0.56455</c:v>
                </c:pt>
                <c:pt idx="374">
                  <c:v>97.5</c:v>
                </c:pt>
                <c:pt idx="376">
                  <c:v>2.754</c:v>
                </c:pt>
                <c:pt idx="379">
                  <c:v>99.82</c:v>
                </c:pt>
                <c:pt idx="381">
                  <c:v>11.607333333333335</c:v>
                </c:pt>
                <c:pt idx="382">
                  <c:v>1.56</c:v>
                </c:pt>
                <c:pt idx="387">
                  <c:v>98.655000000000001</c:v>
                </c:pt>
                <c:pt idx="391">
                  <c:v>85.05</c:v>
                </c:pt>
                <c:pt idx="392">
                  <c:v>1.6499999999999997</c:v>
                </c:pt>
                <c:pt idx="393">
                  <c:v>99.99</c:v>
                </c:pt>
                <c:pt idx="395">
                  <c:v>1.0864</c:v>
                </c:pt>
                <c:pt idx="401">
                  <c:v>0.5210999999999999</c:v>
                </c:pt>
                <c:pt idx="406">
                  <c:v>0.37534999999999996</c:v>
                </c:pt>
                <c:pt idx="409">
                  <c:v>99.335000000000008</c:v>
                </c:pt>
                <c:pt idx="411">
                  <c:v>1.7635000000000001</c:v>
                </c:pt>
                <c:pt idx="420">
                  <c:v>99.745000000000005</c:v>
                </c:pt>
                <c:pt idx="422">
                  <c:v>100</c:v>
                </c:pt>
                <c:pt idx="426">
                  <c:v>99.99</c:v>
                </c:pt>
                <c:pt idx="427">
                  <c:v>1.347</c:v>
                </c:pt>
                <c:pt idx="428">
                  <c:v>5.548</c:v>
                </c:pt>
                <c:pt idx="429">
                  <c:v>2.0640000000000001</c:v>
                </c:pt>
                <c:pt idx="430">
                  <c:v>87.75</c:v>
                </c:pt>
                <c:pt idx="431">
                  <c:v>2.2167999999999997</c:v>
                </c:pt>
                <c:pt idx="434">
                  <c:v>0.94584999999999997</c:v>
                </c:pt>
                <c:pt idx="435">
                  <c:v>99.9</c:v>
                </c:pt>
                <c:pt idx="436">
                  <c:v>4.1905000000000001</c:v>
                </c:pt>
                <c:pt idx="438">
                  <c:v>1.3035000000000001</c:v>
                </c:pt>
                <c:pt idx="441">
                  <c:v>99.77</c:v>
                </c:pt>
                <c:pt idx="443">
                  <c:v>100</c:v>
                </c:pt>
                <c:pt idx="444">
                  <c:v>99.875</c:v>
                </c:pt>
                <c:pt idx="445">
                  <c:v>99.474999999999994</c:v>
                </c:pt>
                <c:pt idx="448">
                  <c:v>1.73</c:v>
                </c:pt>
                <c:pt idx="450">
                  <c:v>99.575000000000003</c:v>
                </c:pt>
                <c:pt idx="452">
                  <c:v>99.93</c:v>
                </c:pt>
                <c:pt idx="455">
                  <c:v>3.472</c:v>
                </c:pt>
                <c:pt idx="456">
                  <c:v>2.19</c:v>
                </c:pt>
                <c:pt idx="460">
                  <c:v>1.4590000000000001</c:v>
                </c:pt>
                <c:pt idx="461">
                  <c:v>0.81895000000000007</c:v>
                </c:pt>
                <c:pt idx="462">
                  <c:v>2.1339999999999999</c:v>
                </c:pt>
                <c:pt idx="468">
                  <c:v>5.0460000000000003</c:v>
                </c:pt>
                <c:pt idx="472">
                  <c:v>8.0619999999999994</c:v>
                </c:pt>
                <c:pt idx="475">
                  <c:v>97.213333333333324</c:v>
                </c:pt>
                <c:pt idx="477">
                  <c:v>19.96</c:v>
                </c:pt>
                <c:pt idx="478">
                  <c:v>7.3479999999999999</c:v>
                </c:pt>
                <c:pt idx="479">
                  <c:v>98.814999999999998</c:v>
                </c:pt>
                <c:pt idx="480">
                  <c:v>99.89</c:v>
                </c:pt>
                <c:pt idx="482">
                  <c:v>1.3714999999999999</c:v>
                </c:pt>
                <c:pt idx="483">
                  <c:v>95.86</c:v>
                </c:pt>
                <c:pt idx="484">
                  <c:v>99.95</c:v>
                </c:pt>
                <c:pt idx="486">
                  <c:v>99.99</c:v>
                </c:pt>
                <c:pt idx="487">
                  <c:v>96.66</c:v>
                </c:pt>
                <c:pt idx="489">
                  <c:v>0.20816666666666669</c:v>
                </c:pt>
                <c:pt idx="492">
                  <c:v>1.1179666666666668</c:v>
                </c:pt>
                <c:pt idx="493">
                  <c:v>97.84</c:v>
                </c:pt>
                <c:pt idx="497">
                  <c:v>3.2140000000000002E-2</c:v>
                </c:pt>
                <c:pt idx="499">
                  <c:v>99.05</c:v>
                </c:pt>
                <c:pt idx="502">
                  <c:v>99.685000000000002</c:v>
                </c:pt>
                <c:pt idx="504">
                  <c:v>95.03</c:v>
                </c:pt>
                <c:pt idx="505">
                  <c:v>99.36</c:v>
                </c:pt>
                <c:pt idx="506">
                  <c:v>20.34</c:v>
                </c:pt>
                <c:pt idx="507">
                  <c:v>97.509999999999991</c:v>
                </c:pt>
                <c:pt idx="511">
                  <c:v>1.0669999999999999</c:v>
                </c:pt>
                <c:pt idx="516">
                  <c:v>99.99</c:v>
                </c:pt>
                <c:pt idx="518">
                  <c:v>99.98</c:v>
                </c:pt>
                <c:pt idx="519">
                  <c:v>81.11</c:v>
                </c:pt>
                <c:pt idx="529">
                  <c:v>99.99</c:v>
                </c:pt>
                <c:pt idx="530">
                  <c:v>99.82</c:v>
                </c:pt>
                <c:pt idx="538">
                  <c:v>0.3639</c:v>
                </c:pt>
                <c:pt idx="541">
                  <c:v>2.5313333333333334</c:v>
                </c:pt>
                <c:pt idx="542">
                  <c:v>0.54090000000000005</c:v>
                </c:pt>
                <c:pt idx="543">
                  <c:v>4.3149999999999995</c:v>
                </c:pt>
                <c:pt idx="550">
                  <c:v>2.9589999999999996</c:v>
                </c:pt>
                <c:pt idx="552">
                  <c:v>99.74</c:v>
                </c:pt>
                <c:pt idx="554">
                  <c:v>99.44</c:v>
                </c:pt>
                <c:pt idx="556">
                  <c:v>2.9053333333333335</c:v>
                </c:pt>
                <c:pt idx="559">
                  <c:v>0.53190000000000004</c:v>
                </c:pt>
                <c:pt idx="560">
                  <c:v>2.5830000000000002</c:v>
                </c:pt>
                <c:pt idx="562">
                  <c:v>49.6</c:v>
                </c:pt>
                <c:pt idx="564">
                  <c:v>0.95430000000000004</c:v>
                </c:pt>
                <c:pt idx="566">
                  <c:v>94.114999999999995</c:v>
                </c:pt>
                <c:pt idx="567">
                  <c:v>1.2145000000000001</c:v>
                </c:pt>
                <c:pt idx="569">
                  <c:v>99.99</c:v>
                </c:pt>
                <c:pt idx="572">
                  <c:v>0.26490000000000002</c:v>
                </c:pt>
                <c:pt idx="576">
                  <c:v>9.9845000000000006</c:v>
                </c:pt>
                <c:pt idx="577">
                  <c:v>99.97</c:v>
                </c:pt>
                <c:pt idx="578">
                  <c:v>1.2850000000000001</c:v>
                </c:pt>
                <c:pt idx="584">
                  <c:v>0.48017000000000004</c:v>
                </c:pt>
                <c:pt idx="587">
                  <c:v>4.6280000000000001</c:v>
                </c:pt>
                <c:pt idx="589">
                  <c:v>100</c:v>
                </c:pt>
                <c:pt idx="591">
                  <c:v>0.18840000000000001</c:v>
                </c:pt>
                <c:pt idx="594">
                  <c:v>3.032</c:v>
                </c:pt>
                <c:pt idx="595">
                  <c:v>82.2</c:v>
                </c:pt>
                <c:pt idx="596">
                  <c:v>2.1680000000000001</c:v>
                </c:pt>
                <c:pt idx="597">
                  <c:v>99.43</c:v>
                </c:pt>
                <c:pt idx="601">
                  <c:v>0.5716</c:v>
                </c:pt>
                <c:pt idx="605">
                  <c:v>9.8335000000000008</c:v>
                </c:pt>
                <c:pt idx="610">
                  <c:v>0.28149999999999997</c:v>
                </c:pt>
                <c:pt idx="615">
                  <c:v>36.049999999999997</c:v>
                </c:pt>
                <c:pt idx="616">
                  <c:v>17.329999999999998</c:v>
                </c:pt>
                <c:pt idx="619">
                  <c:v>100</c:v>
                </c:pt>
                <c:pt idx="624">
                  <c:v>89.800000000000011</c:v>
                </c:pt>
                <c:pt idx="629">
                  <c:v>0.66600000000000004</c:v>
                </c:pt>
                <c:pt idx="630">
                  <c:v>26.454999999999998</c:v>
                </c:pt>
                <c:pt idx="631">
                  <c:v>0.46610000000000001</c:v>
                </c:pt>
                <c:pt idx="632">
                  <c:v>0.63979999999999992</c:v>
                </c:pt>
                <c:pt idx="633">
                  <c:v>0.49140000000000006</c:v>
                </c:pt>
                <c:pt idx="634">
                  <c:v>7.0060000000000002</c:v>
                </c:pt>
                <c:pt idx="635">
                  <c:v>0.99516666666666653</c:v>
                </c:pt>
                <c:pt idx="636">
                  <c:v>1.19</c:v>
                </c:pt>
                <c:pt idx="674">
                  <c:v>95.04</c:v>
                </c:pt>
                <c:pt idx="676">
                  <c:v>0.75090000000000001</c:v>
                </c:pt>
                <c:pt idx="694">
                  <c:v>98.67</c:v>
                </c:pt>
                <c:pt idx="701">
                  <c:v>99.01</c:v>
                </c:pt>
                <c:pt idx="709">
                  <c:v>67.48</c:v>
                </c:pt>
                <c:pt idx="716">
                  <c:v>2.7770000000000001</c:v>
                </c:pt>
                <c:pt idx="745">
                  <c:v>0.83879999999999999</c:v>
                </c:pt>
                <c:pt idx="758">
                  <c:v>92.49</c:v>
                </c:pt>
                <c:pt idx="762">
                  <c:v>99.47</c:v>
                </c:pt>
                <c:pt idx="765">
                  <c:v>98.61</c:v>
                </c:pt>
                <c:pt idx="792">
                  <c:v>3.9359999999999999</c:v>
                </c:pt>
                <c:pt idx="801">
                  <c:v>3.0110000000000001</c:v>
                </c:pt>
                <c:pt idx="804">
                  <c:v>99.35</c:v>
                </c:pt>
                <c:pt idx="810">
                  <c:v>2.5739999999999998</c:v>
                </c:pt>
                <c:pt idx="811">
                  <c:v>34.17</c:v>
                </c:pt>
                <c:pt idx="823">
                  <c:v>1.1160000000000001</c:v>
                </c:pt>
                <c:pt idx="846">
                  <c:v>99.93</c:v>
                </c:pt>
                <c:pt idx="860">
                  <c:v>98.074999999999989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87-4CEA-BCBB-D173CECE112A}"/>
            </c:ext>
          </c:extLst>
        </c:ser>
        <c:ser>
          <c:idx val="1"/>
          <c:order val="1"/>
          <c:tx>
            <c:v>D10 (145)</c:v>
          </c:tx>
          <c:spPr>
            <a:ln w="25400">
              <a:noFill/>
            </a:ln>
          </c:spPr>
          <c:marker>
            <c:symbol val="diamond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'Global NTA Variations'!$O$3:$O$899</c:f>
              <c:numCache>
                <c:formatCode>0.00</c:formatCode>
                <c:ptCount val="897"/>
                <c:pt idx="0">
                  <c:v>24.137931034482772</c:v>
                </c:pt>
                <c:pt idx="1">
                  <c:v>3.4482758620689657</c:v>
                </c:pt>
                <c:pt idx="2">
                  <c:v>0.68965517241379315</c:v>
                </c:pt>
                <c:pt idx="4">
                  <c:v>20.689655172413804</c:v>
                </c:pt>
                <c:pt idx="10">
                  <c:v>13.103448275862075</c:v>
                </c:pt>
                <c:pt idx="25">
                  <c:v>75.862068965517281</c:v>
                </c:pt>
                <c:pt idx="32">
                  <c:v>28.965517241379327</c:v>
                </c:pt>
                <c:pt idx="42">
                  <c:v>78.620689655172455</c:v>
                </c:pt>
                <c:pt idx="46">
                  <c:v>20.000000000000011</c:v>
                </c:pt>
                <c:pt idx="49">
                  <c:v>48.275862068965544</c:v>
                </c:pt>
                <c:pt idx="51">
                  <c:v>74.482758620689694</c:v>
                </c:pt>
                <c:pt idx="59">
                  <c:v>89.655172413793153</c:v>
                </c:pt>
                <c:pt idx="60">
                  <c:v>94.482758620689708</c:v>
                </c:pt>
                <c:pt idx="61">
                  <c:v>31.724137931034502</c:v>
                </c:pt>
                <c:pt idx="62">
                  <c:v>6.8965517241379324</c:v>
                </c:pt>
                <c:pt idx="66">
                  <c:v>55.862068965517274</c:v>
                </c:pt>
                <c:pt idx="73">
                  <c:v>40.689655172413815</c:v>
                </c:pt>
                <c:pt idx="81">
                  <c:v>77.931034482758662</c:v>
                </c:pt>
                <c:pt idx="84">
                  <c:v>34.482758620689673</c:v>
                </c:pt>
                <c:pt idx="86">
                  <c:v>19.310344827586217</c:v>
                </c:pt>
                <c:pt idx="99">
                  <c:v>54.482758620689687</c:v>
                </c:pt>
                <c:pt idx="106">
                  <c:v>99.310344827586263</c:v>
                </c:pt>
                <c:pt idx="120">
                  <c:v>12.413793103448281</c:v>
                </c:pt>
                <c:pt idx="126">
                  <c:v>30.344827586206915</c:v>
                </c:pt>
                <c:pt idx="129">
                  <c:v>86.206896551724185</c:v>
                </c:pt>
                <c:pt idx="132">
                  <c:v>35.86206896551726</c:v>
                </c:pt>
                <c:pt idx="139">
                  <c:v>42.758620689655196</c:v>
                </c:pt>
                <c:pt idx="148">
                  <c:v>31.034482758620708</c:v>
                </c:pt>
                <c:pt idx="152">
                  <c:v>84.137931034482804</c:v>
                </c:pt>
                <c:pt idx="158">
                  <c:v>81.37931034482763</c:v>
                </c:pt>
                <c:pt idx="165">
                  <c:v>86.896551724137979</c:v>
                </c:pt>
                <c:pt idx="166">
                  <c:v>23.448275862068979</c:v>
                </c:pt>
                <c:pt idx="169">
                  <c:v>84.827586206896598</c:v>
                </c:pt>
                <c:pt idx="173">
                  <c:v>4.8275862068965516</c:v>
                </c:pt>
                <c:pt idx="182">
                  <c:v>35.172413793103466</c:v>
                </c:pt>
                <c:pt idx="187">
                  <c:v>76.551724137931075</c:v>
                </c:pt>
                <c:pt idx="190">
                  <c:v>49.655172413793132</c:v>
                </c:pt>
                <c:pt idx="191">
                  <c:v>2.7586206896551726</c:v>
                </c:pt>
                <c:pt idx="193">
                  <c:v>97.241379310344882</c:v>
                </c:pt>
                <c:pt idx="198">
                  <c:v>57.241379310344861</c:v>
                </c:pt>
                <c:pt idx="206">
                  <c:v>68.965517241379345</c:v>
                </c:pt>
                <c:pt idx="209">
                  <c:v>8.2758620689655196</c:v>
                </c:pt>
                <c:pt idx="217">
                  <c:v>41.379310344827609</c:v>
                </c:pt>
                <c:pt idx="224">
                  <c:v>5.5172413793103452</c:v>
                </c:pt>
                <c:pt idx="227">
                  <c:v>1.3793103448275863</c:v>
                </c:pt>
                <c:pt idx="230">
                  <c:v>27.58620689655174</c:v>
                </c:pt>
                <c:pt idx="240">
                  <c:v>14.482758620689662</c:v>
                </c:pt>
                <c:pt idx="254">
                  <c:v>53.793103448275893</c:v>
                </c:pt>
                <c:pt idx="255">
                  <c:v>6.2068965517241388</c:v>
                </c:pt>
                <c:pt idx="257">
                  <c:v>15.172413793103456</c:v>
                </c:pt>
                <c:pt idx="260">
                  <c:v>87.586206896551772</c:v>
                </c:pt>
                <c:pt idx="261">
                  <c:v>29.655172413793121</c:v>
                </c:pt>
                <c:pt idx="265">
                  <c:v>92.413793103448327</c:v>
                </c:pt>
                <c:pt idx="270">
                  <c:v>95.862068965517295</c:v>
                </c:pt>
                <c:pt idx="271">
                  <c:v>65.517241379310377</c:v>
                </c:pt>
                <c:pt idx="276">
                  <c:v>10.3448275862069</c:v>
                </c:pt>
                <c:pt idx="278">
                  <c:v>98.62068965517247</c:v>
                </c:pt>
                <c:pt idx="279">
                  <c:v>16.551724137931043</c:v>
                </c:pt>
                <c:pt idx="282">
                  <c:v>82.758620689655217</c:v>
                </c:pt>
                <c:pt idx="286">
                  <c:v>93.103448275862121</c:v>
                </c:pt>
                <c:pt idx="290">
                  <c:v>100.00000000000006</c:v>
                </c:pt>
                <c:pt idx="291">
                  <c:v>51.724137931034512</c:v>
                </c:pt>
                <c:pt idx="294">
                  <c:v>56.551724137931068</c:v>
                </c:pt>
                <c:pt idx="297">
                  <c:v>7.586206896551726</c:v>
                </c:pt>
                <c:pt idx="299">
                  <c:v>44.827586206896576</c:v>
                </c:pt>
                <c:pt idx="300">
                  <c:v>48.965517241379338</c:v>
                </c:pt>
                <c:pt idx="305">
                  <c:v>39.310344827586228</c:v>
                </c:pt>
                <c:pt idx="312">
                  <c:v>21.379310344827598</c:v>
                </c:pt>
                <c:pt idx="316">
                  <c:v>52.413793103448306</c:v>
                </c:pt>
                <c:pt idx="317">
                  <c:v>70.344827586206932</c:v>
                </c:pt>
                <c:pt idx="318">
                  <c:v>38.620689655172434</c:v>
                </c:pt>
                <c:pt idx="320">
                  <c:v>13.793103448275868</c:v>
                </c:pt>
                <c:pt idx="321">
                  <c:v>73.103448275862107</c:v>
                </c:pt>
                <c:pt idx="322">
                  <c:v>67.586206896551758</c:v>
                </c:pt>
                <c:pt idx="327">
                  <c:v>17.93103448275863</c:v>
                </c:pt>
                <c:pt idx="332">
                  <c:v>88.275862068965566</c:v>
                </c:pt>
                <c:pt idx="334">
                  <c:v>36.551724137931053</c:v>
                </c:pt>
                <c:pt idx="342">
                  <c:v>40.000000000000021</c:v>
                </c:pt>
                <c:pt idx="347">
                  <c:v>66.206896551724171</c:v>
                </c:pt>
                <c:pt idx="357">
                  <c:v>72.413793103448313</c:v>
                </c:pt>
                <c:pt idx="360">
                  <c:v>18.620689655172423</c:v>
                </c:pt>
                <c:pt idx="361">
                  <c:v>28.275862068965534</c:v>
                </c:pt>
                <c:pt idx="363">
                  <c:v>58.620689655172448</c:v>
                </c:pt>
                <c:pt idx="364">
                  <c:v>8.9655172413793132</c:v>
                </c:pt>
                <c:pt idx="365">
                  <c:v>71.034482758620726</c:v>
                </c:pt>
                <c:pt idx="387">
                  <c:v>63.448275862069003</c:v>
                </c:pt>
                <c:pt idx="409">
                  <c:v>47.586206896551751</c:v>
                </c:pt>
                <c:pt idx="413">
                  <c:v>45.51724137931037</c:v>
                </c:pt>
                <c:pt idx="420">
                  <c:v>55.17241379310348</c:v>
                </c:pt>
                <c:pt idx="421">
                  <c:v>42.068965517241402</c:v>
                </c:pt>
                <c:pt idx="422">
                  <c:v>33.103448275862085</c:v>
                </c:pt>
                <c:pt idx="426">
                  <c:v>15.862068965517249</c:v>
                </c:pt>
                <c:pt idx="429">
                  <c:v>83.448275862069011</c:v>
                </c:pt>
                <c:pt idx="435">
                  <c:v>33.793103448275879</c:v>
                </c:pt>
                <c:pt idx="441">
                  <c:v>11.724137931034488</c:v>
                </c:pt>
                <c:pt idx="443">
                  <c:v>22.068965517241391</c:v>
                </c:pt>
                <c:pt idx="444">
                  <c:v>26.896551724137947</c:v>
                </c:pt>
                <c:pt idx="448">
                  <c:v>80.000000000000043</c:v>
                </c:pt>
                <c:pt idx="450">
                  <c:v>43.448275862068989</c:v>
                </c:pt>
                <c:pt idx="452">
                  <c:v>25.517241379310359</c:v>
                </c:pt>
                <c:pt idx="475">
                  <c:v>61.379310344827623</c:v>
                </c:pt>
                <c:pt idx="479">
                  <c:v>60.000000000000036</c:v>
                </c:pt>
                <c:pt idx="480">
                  <c:v>64.13793103448279</c:v>
                </c:pt>
                <c:pt idx="482">
                  <c:v>85.517241379310391</c:v>
                </c:pt>
                <c:pt idx="483">
                  <c:v>37.931034482758641</c:v>
                </c:pt>
                <c:pt idx="486">
                  <c:v>17.241379310344836</c:v>
                </c:pt>
                <c:pt idx="490">
                  <c:v>62.75862068965521</c:v>
                </c:pt>
                <c:pt idx="500">
                  <c:v>62.068965517241416</c:v>
                </c:pt>
                <c:pt idx="502">
                  <c:v>2.0689655172413794</c:v>
                </c:pt>
                <c:pt idx="505">
                  <c:v>24.827586206896566</c:v>
                </c:pt>
                <c:pt idx="507">
                  <c:v>66.896551724137964</c:v>
                </c:pt>
                <c:pt idx="516">
                  <c:v>11.034482758620694</c:v>
                </c:pt>
                <c:pt idx="543">
                  <c:v>88.965517241379359</c:v>
                </c:pt>
                <c:pt idx="558">
                  <c:v>53.1034482758621</c:v>
                </c:pt>
                <c:pt idx="563">
                  <c:v>73.7931034482759</c:v>
                </c:pt>
                <c:pt idx="564">
                  <c:v>91.724137931034534</c:v>
                </c:pt>
                <c:pt idx="569">
                  <c:v>32.413793103448292</c:v>
                </c:pt>
                <c:pt idx="577">
                  <c:v>60.689655172413829</c:v>
                </c:pt>
                <c:pt idx="578">
                  <c:v>80.689655172413836</c:v>
                </c:pt>
                <c:pt idx="596">
                  <c:v>79.310344827586249</c:v>
                </c:pt>
                <c:pt idx="597">
                  <c:v>50.344827586206925</c:v>
                </c:pt>
                <c:pt idx="598">
                  <c:v>46.206896551724164</c:v>
                </c:pt>
                <c:pt idx="599">
                  <c:v>4.1379310344827589</c:v>
                </c:pt>
                <c:pt idx="619">
                  <c:v>46.896551724137957</c:v>
                </c:pt>
                <c:pt idx="624">
                  <c:v>69.655172413793139</c:v>
                </c:pt>
                <c:pt idx="630">
                  <c:v>71.72413793103452</c:v>
                </c:pt>
                <c:pt idx="631">
                  <c:v>96.551724137931089</c:v>
                </c:pt>
                <c:pt idx="632">
                  <c:v>95.172413793103502</c:v>
                </c:pt>
                <c:pt idx="633">
                  <c:v>93.793103448275915</c:v>
                </c:pt>
                <c:pt idx="634">
                  <c:v>77.241379310344868</c:v>
                </c:pt>
                <c:pt idx="635">
                  <c:v>91.03448275862074</c:v>
                </c:pt>
                <c:pt idx="638">
                  <c:v>97.931034482758676</c:v>
                </c:pt>
                <c:pt idx="678">
                  <c:v>82.068965517241423</c:v>
                </c:pt>
                <c:pt idx="695">
                  <c:v>75.172413793103487</c:v>
                </c:pt>
                <c:pt idx="719">
                  <c:v>51.034482758620719</c:v>
                </c:pt>
                <c:pt idx="765">
                  <c:v>57.931034482758655</c:v>
                </c:pt>
                <c:pt idx="790">
                  <c:v>26.206896551724153</c:v>
                </c:pt>
                <c:pt idx="804">
                  <c:v>68.275862068965552</c:v>
                </c:pt>
                <c:pt idx="816">
                  <c:v>37.241379310344847</c:v>
                </c:pt>
                <c:pt idx="823">
                  <c:v>90.344827586206947</c:v>
                </c:pt>
                <c:pt idx="825">
                  <c:v>59.310344827586242</c:v>
                </c:pt>
                <c:pt idx="834">
                  <c:v>22.758620689655185</c:v>
                </c:pt>
                <c:pt idx="860">
                  <c:v>64.827586206896584</c:v>
                </c:pt>
                <c:pt idx="866">
                  <c:v>9.6551724137931068</c:v>
                </c:pt>
                <c:pt idx="888">
                  <c:v>44.137931034482783</c:v>
                </c:pt>
              </c:numCache>
            </c:numRef>
          </c:xVal>
          <c:yVal>
            <c:numRef>
              <c:f>'Global NTA Variations'!$Q$3:$Q$899</c:f>
              <c:numCache>
                <c:formatCode>0.00</c:formatCode>
                <c:ptCount val="897"/>
                <c:pt idx="0">
                  <c:v>99.91</c:v>
                </c:pt>
                <c:pt idx="1">
                  <c:v>100</c:v>
                </c:pt>
                <c:pt idx="2">
                  <c:v>100</c:v>
                </c:pt>
                <c:pt idx="4">
                  <c:v>99.94</c:v>
                </c:pt>
                <c:pt idx="6">
                  <c:v>2.266</c:v>
                </c:pt>
                <c:pt idx="7">
                  <c:v>1.3260000000000001</c:v>
                </c:pt>
                <c:pt idx="9">
                  <c:v>34.200000000000003</c:v>
                </c:pt>
                <c:pt idx="10">
                  <c:v>99.983333333333334</c:v>
                </c:pt>
                <c:pt idx="11">
                  <c:v>6.6260000000000003</c:v>
                </c:pt>
                <c:pt idx="23">
                  <c:v>1.5753333333333333</c:v>
                </c:pt>
                <c:pt idx="25">
                  <c:v>4.9353333333333333</c:v>
                </c:pt>
                <c:pt idx="32">
                  <c:v>99.84</c:v>
                </c:pt>
                <c:pt idx="34">
                  <c:v>0.77569999999999995</c:v>
                </c:pt>
                <c:pt idx="37">
                  <c:v>98.04</c:v>
                </c:pt>
                <c:pt idx="41">
                  <c:v>64.56</c:v>
                </c:pt>
                <c:pt idx="42">
                  <c:v>2.7035</c:v>
                </c:pt>
                <c:pt idx="46">
                  <c:v>99.943333333333328</c:v>
                </c:pt>
                <c:pt idx="47">
                  <c:v>13.56</c:v>
                </c:pt>
                <c:pt idx="49">
                  <c:v>99.42</c:v>
                </c:pt>
                <c:pt idx="51">
                  <c:v>6.0875000000000004</c:v>
                </c:pt>
                <c:pt idx="59">
                  <c:v>1.2126666666666666</c:v>
                </c:pt>
                <c:pt idx="60">
                  <c:v>0.67300000000000004</c:v>
                </c:pt>
                <c:pt idx="61">
                  <c:v>99.81</c:v>
                </c:pt>
                <c:pt idx="62">
                  <c:v>99.99</c:v>
                </c:pt>
                <c:pt idx="64">
                  <c:v>4.8680000000000003</c:v>
                </c:pt>
                <c:pt idx="66">
                  <c:v>98.866666666666674</c:v>
                </c:pt>
                <c:pt idx="69">
                  <c:v>99.935000000000002</c:v>
                </c:pt>
                <c:pt idx="73">
                  <c:v>99.57</c:v>
                </c:pt>
                <c:pt idx="80">
                  <c:v>99.98</c:v>
                </c:pt>
                <c:pt idx="81">
                  <c:v>3.0009999999999999</c:v>
                </c:pt>
                <c:pt idx="84">
                  <c:v>99.759999999999991</c:v>
                </c:pt>
                <c:pt idx="86">
                  <c:v>99.946666666666673</c:v>
                </c:pt>
                <c:pt idx="88">
                  <c:v>0.38390000000000002</c:v>
                </c:pt>
                <c:pt idx="89">
                  <c:v>6.8079999999999998</c:v>
                </c:pt>
                <c:pt idx="99">
                  <c:v>98.919999999999987</c:v>
                </c:pt>
                <c:pt idx="101">
                  <c:v>0.51005</c:v>
                </c:pt>
                <c:pt idx="103">
                  <c:v>0.50546999999999997</c:v>
                </c:pt>
                <c:pt idx="106">
                  <c:v>0.31469999999999998</c:v>
                </c:pt>
                <c:pt idx="116">
                  <c:v>99.94</c:v>
                </c:pt>
                <c:pt idx="118">
                  <c:v>0.53981499999999993</c:v>
                </c:pt>
                <c:pt idx="120">
                  <c:v>99.983333333333348</c:v>
                </c:pt>
                <c:pt idx="123">
                  <c:v>0.43469999999999998</c:v>
                </c:pt>
                <c:pt idx="126">
                  <c:v>99.813333333333333</c:v>
                </c:pt>
                <c:pt idx="129">
                  <c:v>1.7470000000000001</c:v>
                </c:pt>
                <c:pt idx="131">
                  <c:v>0.79390000000000005</c:v>
                </c:pt>
                <c:pt idx="132">
                  <c:v>99.745000000000005</c:v>
                </c:pt>
                <c:pt idx="139">
                  <c:v>99.553333333333327</c:v>
                </c:pt>
                <c:pt idx="140">
                  <c:v>29.32</c:v>
                </c:pt>
                <c:pt idx="144">
                  <c:v>2.2109999999999999</c:v>
                </c:pt>
                <c:pt idx="148">
                  <c:v>99.81</c:v>
                </c:pt>
                <c:pt idx="150">
                  <c:v>0.50590000000000002</c:v>
                </c:pt>
                <c:pt idx="152">
                  <c:v>1.8133333333333332</c:v>
                </c:pt>
                <c:pt idx="154">
                  <c:v>2.8463333333333334</c:v>
                </c:pt>
                <c:pt idx="158">
                  <c:v>2.2410000000000001</c:v>
                </c:pt>
                <c:pt idx="165">
                  <c:v>1.5158333333333334</c:v>
                </c:pt>
                <c:pt idx="166">
                  <c:v>99.92</c:v>
                </c:pt>
                <c:pt idx="169">
                  <c:v>1.7769999999999999</c:v>
                </c:pt>
                <c:pt idx="170">
                  <c:v>1.5499999999999998</c:v>
                </c:pt>
                <c:pt idx="171">
                  <c:v>1.226</c:v>
                </c:pt>
                <c:pt idx="173">
                  <c:v>99.99</c:v>
                </c:pt>
                <c:pt idx="174">
                  <c:v>0.99580000000000002</c:v>
                </c:pt>
                <c:pt idx="175">
                  <c:v>24.8</c:v>
                </c:pt>
                <c:pt idx="176">
                  <c:v>6.4809999999999999</c:v>
                </c:pt>
                <c:pt idx="178">
                  <c:v>3.5190000000000001</c:v>
                </c:pt>
                <c:pt idx="182">
                  <c:v>99.75</c:v>
                </c:pt>
                <c:pt idx="185">
                  <c:v>1.976</c:v>
                </c:pt>
                <c:pt idx="187">
                  <c:v>4.383</c:v>
                </c:pt>
                <c:pt idx="190">
                  <c:v>99.38</c:v>
                </c:pt>
                <c:pt idx="191">
                  <c:v>100</c:v>
                </c:pt>
                <c:pt idx="193">
                  <c:v>0.36659999999999998</c:v>
                </c:pt>
                <c:pt idx="194">
                  <c:v>3.1595</c:v>
                </c:pt>
                <c:pt idx="195">
                  <c:v>2.438333333333333</c:v>
                </c:pt>
                <c:pt idx="198">
                  <c:v>98.42</c:v>
                </c:pt>
                <c:pt idx="206">
                  <c:v>93.32</c:v>
                </c:pt>
                <c:pt idx="207">
                  <c:v>94.649999999999991</c:v>
                </c:pt>
                <c:pt idx="209">
                  <c:v>99.99</c:v>
                </c:pt>
                <c:pt idx="217">
                  <c:v>99.56</c:v>
                </c:pt>
                <c:pt idx="223">
                  <c:v>8.5679999999999996</c:v>
                </c:pt>
                <c:pt idx="224">
                  <c:v>99.99</c:v>
                </c:pt>
                <c:pt idx="227">
                  <c:v>100</c:v>
                </c:pt>
                <c:pt idx="228">
                  <c:v>1.605</c:v>
                </c:pt>
                <c:pt idx="230">
                  <c:v>99.87</c:v>
                </c:pt>
                <c:pt idx="231">
                  <c:v>4.9560000000000004</c:v>
                </c:pt>
                <c:pt idx="236">
                  <c:v>4.1760000000000002</c:v>
                </c:pt>
                <c:pt idx="237">
                  <c:v>4.915</c:v>
                </c:pt>
                <c:pt idx="240">
                  <c:v>99.98</c:v>
                </c:pt>
                <c:pt idx="242">
                  <c:v>2.279666666666667</c:v>
                </c:pt>
                <c:pt idx="243">
                  <c:v>6.4864999999999995</c:v>
                </c:pt>
                <c:pt idx="249">
                  <c:v>9.9049999999999994</c:v>
                </c:pt>
                <c:pt idx="252">
                  <c:v>1.4610000000000001</c:v>
                </c:pt>
                <c:pt idx="254">
                  <c:v>99.03</c:v>
                </c:pt>
                <c:pt idx="255">
                  <c:v>99.99</c:v>
                </c:pt>
                <c:pt idx="257">
                  <c:v>99.97999999999999</c:v>
                </c:pt>
                <c:pt idx="260">
                  <c:v>1.4910000000000001</c:v>
                </c:pt>
                <c:pt idx="261">
                  <c:v>99.820000000000007</c:v>
                </c:pt>
                <c:pt idx="265">
                  <c:v>0.96540000000000004</c:v>
                </c:pt>
                <c:pt idx="270">
                  <c:v>0.5918133333333333</c:v>
                </c:pt>
                <c:pt idx="271">
                  <c:v>96.88</c:v>
                </c:pt>
                <c:pt idx="273">
                  <c:v>5.141</c:v>
                </c:pt>
                <c:pt idx="275">
                  <c:v>99.59</c:v>
                </c:pt>
                <c:pt idx="276">
                  <c:v>99.986666666666679</c:v>
                </c:pt>
                <c:pt idx="278">
                  <c:v>0.32988000000000001</c:v>
                </c:pt>
                <c:pt idx="279">
                  <c:v>99.970000000000013</c:v>
                </c:pt>
                <c:pt idx="282">
                  <c:v>1.9565000000000001</c:v>
                </c:pt>
                <c:pt idx="286">
                  <c:v>0.75859999999999994</c:v>
                </c:pt>
                <c:pt idx="290">
                  <c:v>0.30170000000000002</c:v>
                </c:pt>
                <c:pt idx="291">
                  <c:v>99.18</c:v>
                </c:pt>
                <c:pt idx="294">
                  <c:v>98.454999999999998</c:v>
                </c:pt>
                <c:pt idx="297">
                  <c:v>99.99</c:v>
                </c:pt>
                <c:pt idx="299">
                  <c:v>99.44</c:v>
                </c:pt>
                <c:pt idx="300">
                  <c:v>99.39</c:v>
                </c:pt>
                <c:pt idx="302">
                  <c:v>2.379</c:v>
                </c:pt>
                <c:pt idx="303">
                  <c:v>5.04</c:v>
                </c:pt>
                <c:pt idx="305">
                  <c:v>99.64</c:v>
                </c:pt>
                <c:pt idx="306">
                  <c:v>3.3666666666666667</c:v>
                </c:pt>
                <c:pt idx="308">
                  <c:v>0.69130000000000003</c:v>
                </c:pt>
                <c:pt idx="312">
                  <c:v>99.936666666666667</c:v>
                </c:pt>
                <c:pt idx="314">
                  <c:v>0.1885</c:v>
                </c:pt>
                <c:pt idx="316">
                  <c:v>99.12</c:v>
                </c:pt>
                <c:pt idx="317">
                  <c:v>74.33</c:v>
                </c:pt>
                <c:pt idx="318">
                  <c:v>99.694999999999993</c:v>
                </c:pt>
                <c:pt idx="320">
                  <c:v>99.98</c:v>
                </c:pt>
                <c:pt idx="321">
                  <c:v>8.9640000000000004</c:v>
                </c:pt>
                <c:pt idx="322">
                  <c:v>95.77</c:v>
                </c:pt>
                <c:pt idx="323">
                  <c:v>0.96970000000000001</c:v>
                </c:pt>
                <c:pt idx="327">
                  <c:v>99.97</c:v>
                </c:pt>
                <c:pt idx="332">
                  <c:v>1.4612000000000001</c:v>
                </c:pt>
                <c:pt idx="334">
                  <c:v>99.73</c:v>
                </c:pt>
                <c:pt idx="337">
                  <c:v>0.27010000000000001</c:v>
                </c:pt>
                <c:pt idx="342">
                  <c:v>99.61</c:v>
                </c:pt>
                <c:pt idx="344">
                  <c:v>0.89529999999999998</c:v>
                </c:pt>
                <c:pt idx="347">
                  <c:v>96.68</c:v>
                </c:pt>
                <c:pt idx="350">
                  <c:v>1.8699999999999999</c:v>
                </c:pt>
                <c:pt idx="351">
                  <c:v>5.1150000000000002</c:v>
                </c:pt>
                <c:pt idx="354">
                  <c:v>3.8889999999999998</c:v>
                </c:pt>
                <c:pt idx="357">
                  <c:v>11.286000000000001</c:v>
                </c:pt>
                <c:pt idx="358">
                  <c:v>1.5636666666666665</c:v>
                </c:pt>
                <c:pt idx="359">
                  <c:v>1.2502333333333333</c:v>
                </c:pt>
                <c:pt idx="360">
                  <c:v>99.97</c:v>
                </c:pt>
                <c:pt idx="361">
                  <c:v>99.85</c:v>
                </c:pt>
                <c:pt idx="363">
                  <c:v>98.27000000000001</c:v>
                </c:pt>
                <c:pt idx="364">
                  <c:v>99.99</c:v>
                </c:pt>
                <c:pt idx="365">
                  <c:v>27.606666666666669</c:v>
                </c:pt>
                <c:pt idx="368">
                  <c:v>35.933333333333337</c:v>
                </c:pt>
                <c:pt idx="369">
                  <c:v>81.34</c:v>
                </c:pt>
                <c:pt idx="371">
                  <c:v>6.66</c:v>
                </c:pt>
                <c:pt idx="373">
                  <c:v>0.83250000000000002</c:v>
                </c:pt>
                <c:pt idx="376">
                  <c:v>5.6310000000000002</c:v>
                </c:pt>
                <c:pt idx="381">
                  <c:v>9.5583333333333318</c:v>
                </c:pt>
                <c:pt idx="382">
                  <c:v>1.4535</c:v>
                </c:pt>
                <c:pt idx="387">
                  <c:v>97.08</c:v>
                </c:pt>
                <c:pt idx="391">
                  <c:v>78.86</c:v>
                </c:pt>
                <c:pt idx="392">
                  <c:v>3.0839999999999996</c:v>
                </c:pt>
                <c:pt idx="397">
                  <c:v>0.63919999999999999</c:v>
                </c:pt>
                <c:pt idx="401">
                  <c:v>0.56640000000000001</c:v>
                </c:pt>
                <c:pt idx="406">
                  <c:v>1.6614499999999999</c:v>
                </c:pt>
                <c:pt idx="409">
                  <c:v>99.42</c:v>
                </c:pt>
                <c:pt idx="411">
                  <c:v>1.6160000000000001</c:v>
                </c:pt>
                <c:pt idx="413">
                  <c:v>99.43</c:v>
                </c:pt>
                <c:pt idx="420">
                  <c:v>98.88</c:v>
                </c:pt>
                <c:pt idx="421">
                  <c:v>99.56</c:v>
                </c:pt>
                <c:pt idx="422">
                  <c:v>99.78</c:v>
                </c:pt>
                <c:pt idx="426">
                  <c:v>99.974999999999994</c:v>
                </c:pt>
                <c:pt idx="429">
                  <c:v>1.873</c:v>
                </c:pt>
                <c:pt idx="431">
                  <c:v>2.6909999999999998</c:v>
                </c:pt>
                <c:pt idx="434">
                  <c:v>1.835</c:v>
                </c:pt>
                <c:pt idx="435">
                  <c:v>99.78</c:v>
                </c:pt>
                <c:pt idx="438">
                  <c:v>1.224</c:v>
                </c:pt>
                <c:pt idx="441">
                  <c:v>99.984999999999999</c:v>
                </c:pt>
                <c:pt idx="442">
                  <c:v>81.16</c:v>
                </c:pt>
                <c:pt idx="443">
                  <c:v>99.93</c:v>
                </c:pt>
                <c:pt idx="444">
                  <c:v>99.88</c:v>
                </c:pt>
                <c:pt idx="448">
                  <c:v>2.5419999999999998</c:v>
                </c:pt>
                <c:pt idx="450">
                  <c:v>99.54</c:v>
                </c:pt>
                <c:pt idx="451">
                  <c:v>5.9050000000000002</c:v>
                </c:pt>
                <c:pt idx="452">
                  <c:v>99.896666666666661</c:v>
                </c:pt>
                <c:pt idx="453">
                  <c:v>4.5659999999999998</c:v>
                </c:pt>
                <c:pt idx="455">
                  <c:v>2.9113333333333333</c:v>
                </c:pt>
                <c:pt idx="456">
                  <c:v>2.9939999999999998</c:v>
                </c:pt>
                <c:pt idx="457">
                  <c:v>4.0640000000000001</c:v>
                </c:pt>
                <c:pt idx="458">
                  <c:v>2.8769999999999998</c:v>
                </c:pt>
                <c:pt idx="460">
                  <c:v>1.3205</c:v>
                </c:pt>
                <c:pt idx="461">
                  <c:v>1.198</c:v>
                </c:pt>
                <c:pt idx="462">
                  <c:v>2.3275000000000001</c:v>
                </c:pt>
                <c:pt idx="472">
                  <c:v>6.9576666666666673</c:v>
                </c:pt>
                <c:pt idx="475">
                  <c:v>97.773333333333326</c:v>
                </c:pt>
                <c:pt idx="477">
                  <c:v>19.16</c:v>
                </c:pt>
                <c:pt idx="478">
                  <c:v>8.1080000000000005</c:v>
                </c:pt>
                <c:pt idx="479">
                  <c:v>98</c:v>
                </c:pt>
                <c:pt idx="480">
                  <c:v>96.970000000000013</c:v>
                </c:pt>
                <c:pt idx="482">
                  <c:v>1.7649999999999999</c:v>
                </c:pt>
                <c:pt idx="483">
                  <c:v>99.7</c:v>
                </c:pt>
                <c:pt idx="486">
                  <c:v>99.97</c:v>
                </c:pt>
                <c:pt idx="489">
                  <c:v>0.66104999999999992</c:v>
                </c:pt>
                <c:pt idx="490">
                  <c:v>97.27</c:v>
                </c:pt>
                <c:pt idx="492">
                  <c:v>1.0623666666666667</c:v>
                </c:pt>
                <c:pt idx="500">
                  <c:v>97.28</c:v>
                </c:pt>
                <c:pt idx="502">
                  <c:v>100</c:v>
                </c:pt>
                <c:pt idx="504">
                  <c:v>92.94</c:v>
                </c:pt>
                <c:pt idx="505">
                  <c:v>99.9</c:v>
                </c:pt>
                <c:pt idx="506">
                  <c:v>13.295</c:v>
                </c:pt>
                <c:pt idx="507">
                  <c:v>96.3</c:v>
                </c:pt>
                <c:pt idx="510">
                  <c:v>1.1422999999999999</c:v>
                </c:pt>
                <c:pt idx="516">
                  <c:v>99.984999999999999</c:v>
                </c:pt>
                <c:pt idx="520">
                  <c:v>99.99</c:v>
                </c:pt>
                <c:pt idx="522">
                  <c:v>11.36</c:v>
                </c:pt>
                <c:pt idx="524">
                  <c:v>78.91</c:v>
                </c:pt>
                <c:pt idx="538">
                  <c:v>0.72919999999999996</c:v>
                </c:pt>
                <c:pt idx="541">
                  <c:v>2.3826666666666667</c:v>
                </c:pt>
                <c:pt idx="543">
                  <c:v>1.377</c:v>
                </c:pt>
                <c:pt idx="556">
                  <c:v>2.1015000000000001</c:v>
                </c:pt>
                <c:pt idx="558">
                  <c:v>99.11</c:v>
                </c:pt>
                <c:pt idx="559">
                  <c:v>0.38519999999999999</c:v>
                </c:pt>
                <c:pt idx="562">
                  <c:v>36.979999999999997</c:v>
                </c:pt>
                <c:pt idx="563">
                  <c:v>7.9619999999999997</c:v>
                </c:pt>
                <c:pt idx="564">
                  <c:v>1.0261</c:v>
                </c:pt>
                <c:pt idx="569">
                  <c:v>99.800000000000011</c:v>
                </c:pt>
                <c:pt idx="576">
                  <c:v>7.3970000000000002</c:v>
                </c:pt>
                <c:pt idx="577">
                  <c:v>97.82</c:v>
                </c:pt>
                <c:pt idx="578">
                  <c:v>2.3220000000000001</c:v>
                </c:pt>
                <c:pt idx="584">
                  <c:v>0.39365</c:v>
                </c:pt>
                <c:pt idx="587">
                  <c:v>4.4399999999999995</c:v>
                </c:pt>
                <c:pt idx="595">
                  <c:v>73.7</c:v>
                </c:pt>
                <c:pt idx="596">
                  <c:v>2.6640000000000001</c:v>
                </c:pt>
                <c:pt idx="597">
                  <c:v>99.3</c:v>
                </c:pt>
                <c:pt idx="598">
                  <c:v>99.43</c:v>
                </c:pt>
                <c:pt idx="599">
                  <c:v>99.995000000000005</c:v>
                </c:pt>
                <c:pt idx="603">
                  <c:v>1.097</c:v>
                </c:pt>
                <c:pt idx="605">
                  <c:v>8.6125000000000007</c:v>
                </c:pt>
                <c:pt idx="616">
                  <c:v>14.46</c:v>
                </c:pt>
                <c:pt idx="619">
                  <c:v>99.424999999999997</c:v>
                </c:pt>
                <c:pt idx="624">
                  <c:v>83.08</c:v>
                </c:pt>
                <c:pt idx="630">
                  <c:v>22.175000000000001</c:v>
                </c:pt>
                <c:pt idx="631">
                  <c:v>0.495</c:v>
                </c:pt>
                <c:pt idx="632">
                  <c:v>0.60410000000000008</c:v>
                </c:pt>
                <c:pt idx="633">
                  <c:v>0.70690000000000008</c:v>
                </c:pt>
                <c:pt idx="634">
                  <c:v>3.2220000000000004</c:v>
                </c:pt>
                <c:pt idx="635">
                  <c:v>1.1616666666666666</c:v>
                </c:pt>
                <c:pt idx="638">
                  <c:v>0.35620000000000002</c:v>
                </c:pt>
                <c:pt idx="676">
                  <c:v>1.359</c:v>
                </c:pt>
                <c:pt idx="678">
                  <c:v>2.129</c:v>
                </c:pt>
                <c:pt idx="695">
                  <c:v>5.4450000000000003</c:v>
                </c:pt>
                <c:pt idx="716">
                  <c:v>5.3529999999999998</c:v>
                </c:pt>
                <c:pt idx="719">
                  <c:v>99.29</c:v>
                </c:pt>
                <c:pt idx="745">
                  <c:v>0.72550000000000003</c:v>
                </c:pt>
                <c:pt idx="765">
                  <c:v>98.41</c:v>
                </c:pt>
                <c:pt idx="790">
                  <c:v>99.884999999999991</c:v>
                </c:pt>
                <c:pt idx="801">
                  <c:v>2.8316666666666666</c:v>
                </c:pt>
                <c:pt idx="804">
                  <c:v>94.61</c:v>
                </c:pt>
                <c:pt idx="816">
                  <c:v>99.73</c:v>
                </c:pt>
                <c:pt idx="823">
                  <c:v>1.19</c:v>
                </c:pt>
                <c:pt idx="825">
                  <c:v>98.22</c:v>
                </c:pt>
                <c:pt idx="834">
                  <c:v>99.93</c:v>
                </c:pt>
                <c:pt idx="860">
                  <c:v>96.97</c:v>
                </c:pt>
                <c:pt idx="866">
                  <c:v>99.99</c:v>
                </c:pt>
                <c:pt idx="888">
                  <c:v>99.47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87-4CEA-BCBB-D173CECE1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5572335"/>
        <c:axId val="1361326799"/>
      </c:scatterChart>
      <c:valAx>
        <c:axId val="1615572335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% of NTAed Proteins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326799"/>
        <c:crosses val="autoZero"/>
        <c:crossBetween val="midCat"/>
        <c:majorUnit val="25"/>
      </c:valAx>
      <c:valAx>
        <c:axId val="1361326799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NTA Yield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572335"/>
        <c:crosses val="autoZero"/>
        <c:crossBetween val="midCat"/>
        <c:majorUnit val="25"/>
      </c:valAx>
    </c:plotArea>
    <c:legend>
      <c:legendPos val="tr"/>
      <c:layout>
        <c:manualLayout>
          <c:xMode val="edge"/>
          <c:yMode val="edge"/>
          <c:x val="0.75877499999999998"/>
          <c:y val="0.13437305555555559"/>
          <c:w val="0.18036414141414142"/>
          <c:h val="0.1275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Positions &gt;2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Col0 (121)</c:v>
          </c:tx>
          <c:spPr>
            <a:ln w="25400">
              <a:noFill/>
            </a:ln>
          </c:spPr>
          <c:marker>
            <c:symbol val="squar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'Global NTA Variations'!$J$3:$J$899</c:f>
              <c:numCache>
                <c:formatCode>General</c:formatCode>
                <c:ptCount val="897"/>
                <c:pt idx="6" formatCode="0.00">
                  <c:v>52.066115702479422</c:v>
                </c:pt>
                <c:pt idx="7" formatCode="0.00">
                  <c:v>36.363636363636381</c:v>
                </c:pt>
                <c:pt idx="9" formatCode="0.00">
                  <c:v>15.702479338842975</c:v>
                </c:pt>
                <c:pt idx="11" formatCode="0.00">
                  <c:v>30.578512396694215</c:v>
                </c:pt>
                <c:pt idx="23" formatCode="0.00">
                  <c:v>52.892561983471161</c:v>
                </c:pt>
                <c:pt idx="34" formatCode="0.00">
                  <c:v>74.380165289256283</c:v>
                </c:pt>
                <c:pt idx="37" formatCode="0.00">
                  <c:v>4.9586776859504136</c:v>
                </c:pt>
                <c:pt idx="64" formatCode="0.00">
                  <c:v>31.404958677685951</c:v>
                </c:pt>
                <c:pt idx="69" formatCode="0.00">
                  <c:v>4.1322314049586781</c:v>
                </c:pt>
                <c:pt idx="78" formatCode="0.00">
                  <c:v>71.074380165289355</c:v>
                </c:pt>
                <c:pt idx="80" formatCode="0.00">
                  <c:v>1.6528925619834711</c:v>
                </c:pt>
                <c:pt idx="88" formatCode="0.00">
                  <c:v>86.776859504132261</c:v>
                </c:pt>
                <c:pt idx="101" formatCode="0.00">
                  <c:v>68.59504132231416</c:v>
                </c:pt>
                <c:pt idx="103" formatCode="0.00">
                  <c:v>94.214876033057848</c:v>
                </c:pt>
                <c:pt idx="107" formatCode="0.00">
                  <c:v>57.024793388429856</c:v>
                </c:pt>
                <c:pt idx="118" formatCode="0.00">
                  <c:v>76.859504132231478</c:v>
                </c:pt>
                <c:pt idx="131" formatCode="0.00">
                  <c:v>92.561983471074385</c:v>
                </c:pt>
                <c:pt idx="134" formatCode="0.00">
                  <c:v>79.338842975206674</c:v>
                </c:pt>
                <c:pt idx="140" formatCode="0.00">
                  <c:v>17.355371900826448</c:v>
                </c:pt>
                <c:pt idx="144" formatCode="0.00">
                  <c:v>60.330578512396812</c:v>
                </c:pt>
                <c:pt idx="154" formatCode="0.00">
                  <c:v>40.495867768595076</c:v>
                </c:pt>
                <c:pt idx="167" formatCode="0.00">
                  <c:v>64.4628099173555</c:v>
                </c:pt>
                <c:pt idx="168" formatCode="0.00">
                  <c:v>39.669421487603337</c:v>
                </c:pt>
                <c:pt idx="171" formatCode="0.00">
                  <c:v>89.256198347107457</c:v>
                </c:pt>
                <c:pt idx="174" formatCode="0.00">
                  <c:v>57.851239669421595</c:v>
                </c:pt>
                <c:pt idx="175" formatCode="0.00">
                  <c:v>18.181818181818183</c:v>
                </c:pt>
                <c:pt idx="177" formatCode="0.00">
                  <c:v>13.223140495867769</c:v>
                </c:pt>
                <c:pt idx="178" formatCode="0.00">
                  <c:v>53.7190082644629</c:v>
                </c:pt>
                <c:pt idx="185" formatCode="0.00">
                  <c:v>47.933884297520727</c:v>
                </c:pt>
                <c:pt idx="194" formatCode="0.00">
                  <c:v>51.239669421487683</c:v>
                </c:pt>
                <c:pt idx="207" formatCode="0.00">
                  <c:v>7.4380165289256199</c:v>
                </c:pt>
                <c:pt idx="215" formatCode="0.00">
                  <c:v>66.115702479338964</c:v>
                </c:pt>
                <c:pt idx="221" formatCode="0.00">
                  <c:v>99.999999999999972</c:v>
                </c:pt>
                <c:pt idx="228" formatCode="0.00">
                  <c:v>83.471074380165334</c:v>
                </c:pt>
                <c:pt idx="231" formatCode="0.00">
                  <c:v>45.45454545454551</c:v>
                </c:pt>
                <c:pt idx="235" formatCode="0.00">
                  <c:v>23.966942148760332</c:v>
                </c:pt>
                <c:pt idx="236" formatCode="0.00">
                  <c:v>38.842975206611598</c:v>
                </c:pt>
                <c:pt idx="242" formatCode="0.00">
                  <c:v>34.710743801652903</c:v>
                </c:pt>
                <c:pt idx="243" formatCode="0.00">
                  <c:v>27.272727272727273</c:v>
                </c:pt>
                <c:pt idx="248" formatCode="0.00">
                  <c:v>29.75206611570248</c:v>
                </c:pt>
                <c:pt idx="249" formatCode="0.00">
                  <c:v>23.140495867768596</c:v>
                </c:pt>
                <c:pt idx="250" formatCode="0.00">
                  <c:v>70.247933884297623</c:v>
                </c:pt>
                <c:pt idx="252" formatCode="0.00">
                  <c:v>99.17355371900824</c:v>
                </c:pt>
                <c:pt idx="284" formatCode="0.00">
                  <c:v>82.644628099173602</c:v>
                </c:pt>
                <c:pt idx="302" formatCode="0.00">
                  <c:v>41.322314049586815</c:v>
                </c:pt>
                <c:pt idx="306" formatCode="0.00">
                  <c:v>43.801652892562032</c:v>
                </c:pt>
                <c:pt idx="314" formatCode="0.00">
                  <c:v>95.04132231404958</c:v>
                </c:pt>
                <c:pt idx="323" formatCode="0.00">
                  <c:v>33.884297520661164</c:v>
                </c:pt>
                <c:pt idx="331" formatCode="0.00">
                  <c:v>38.016528925619859</c:v>
                </c:pt>
                <c:pt idx="333" formatCode="0.00">
                  <c:v>21.487603305785125</c:v>
                </c:pt>
                <c:pt idx="337" formatCode="0.00">
                  <c:v>80.991735537190138</c:v>
                </c:pt>
                <c:pt idx="338" formatCode="0.00">
                  <c:v>93.388429752066116</c:v>
                </c:pt>
                <c:pt idx="350" formatCode="0.00">
                  <c:v>61.157024793388551</c:v>
                </c:pt>
                <c:pt idx="358" formatCode="0.00">
                  <c:v>59.504132231405073</c:v>
                </c:pt>
                <c:pt idx="359" formatCode="0.00">
                  <c:v>76.033057851239747</c:v>
                </c:pt>
                <c:pt idx="368" formatCode="0.00">
                  <c:v>14.87603305785124</c:v>
                </c:pt>
                <c:pt idx="369" formatCode="0.00">
                  <c:v>10.743801652892563</c:v>
                </c:pt>
                <c:pt idx="370" formatCode="0.00">
                  <c:v>62.809917355372029</c:v>
                </c:pt>
                <c:pt idx="371" formatCode="0.00">
                  <c:v>26.446280991735538</c:v>
                </c:pt>
                <c:pt idx="373" formatCode="0.00">
                  <c:v>85.123966942148797</c:v>
                </c:pt>
                <c:pt idx="376" formatCode="0.00">
                  <c:v>47.107438016528988</c:v>
                </c:pt>
                <c:pt idx="381" formatCode="0.00">
                  <c:v>22.314049586776861</c:v>
                </c:pt>
                <c:pt idx="382" formatCode="0.00">
                  <c:v>63.636363636363768</c:v>
                </c:pt>
                <c:pt idx="391" formatCode="0.00">
                  <c:v>9.9173553719008272</c:v>
                </c:pt>
                <c:pt idx="392" formatCode="0.00">
                  <c:v>61.98347107438029</c:v>
                </c:pt>
                <c:pt idx="395" formatCode="0.00">
                  <c:v>72.727272727272819</c:v>
                </c:pt>
                <c:pt idx="401" formatCode="0.00">
                  <c:v>88.429752066115725</c:v>
                </c:pt>
                <c:pt idx="406" formatCode="0.00">
                  <c:v>90.909090909090921</c:v>
                </c:pt>
                <c:pt idx="411" formatCode="0.00">
                  <c:v>58.677685950413334</c:v>
                </c:pt>
                <c:pt idx="427" formatCode="0.00">
                  <c:v>66.942148760330696</c:v>
                </c:pt>
                <c:pt idx="430" formatCode="0.00">
                  <c:v>9.0909090909090917</c:v>
                </c:pt>
                <c:pt idx="431" formatCode="0.00">
                  <c:v>54.545454545454639</c:v>
                </c:pt>
                <c:pt idx="434" formatCode="0.00">
                  <c:v>75.206611570248015</c:v>
                </c:pt>
                <c:pt idx="438" formatCode="0.00">
                  <c:v>67.768595041322428</c:v>
                </c:pt>
                <c:pt idx="455" formatCode="0.00">
                  <c:v>37.19008264462812</c:v>
                </c:pt>
                <c:pt idx="456" formatCode="0.00">
                  <c:v>55.371900826446378</c:v>
                </c:pt>
                <c:pt idx="460" formatCode="0.00">
                  <c:v>65.289256198347232</c:v>
                </c:pt>
                <c:pt idx="461" formatCode="0.00">
                  <c:v>78.512396694214942</c:v>
                </c:pt>
                <c:pt idx="462" formatCode="0.00">
                  <c:v>56.198347107438117</c:v>
                </c:pt>
                <c:pt idx="468" formatCode="0.00">
                  <c:v>32.231404958677686</c:v>
                </c:pt>
                <c:pt idx="472" formatCode="0.00">
                  <c:v>28.099173553719009</c:v>
                </c:pt>
                <c:pt idx="477" formatCode="0.00">
                  <c:v>19.834710743801654</c:v>
                </c:pt>
                <c:pt idx="478" formatCode="0.00">
                  <c:v>28.925619834710744</c:v>
                </c:pt>
                <c:pt idx="489" formatCode="0.00">
                  <c:v>97.520661157024776</c:v>
                </c:pt>
                <c:pt idx="492" formatCode="0.00">
                  <c:v>71.900826446281087</c:v>
                </c:pt>
                <c:pt idx="504" formatCode="0.00">
                  <c:v>6.6115702479338845</c:v>
                </c:pt>
                <c:pt idx="506" formatCode="0.00">
                  <c:v>19.008264462809919</c:v>
                </c:pt>
                <c:pt idx="511" formatCode="0.00">
                  <c:v>73.553719008264551</c:v>
                </c:pt>
                <c:pt idx="529" formatCode="0.00">
                  <c:v>2.4793388429752068</c:v>
                </c:pt>
                <c:pt idx="538" formatCode="0.00">
                  <c:v>91.735537190082653</c:v>
                </c:pt>
                <c:pt idx="541" formatCode="0.00">
                  <c:v>50.413223140495944</c:v>
                </c:pt>
                <c:pt idx="542" formatCode="0.00">
                  <c:v>85.950413223140529</c:v>
                </c:pt>
                <c:pt idx="554" formatCode="0.00">
                  <c:v>5.785123966942149</c:v>
                </c:pt>
                <c:pt idx="556" formatCode="0.00">
                  <c:v>44.628099173553771</c:v>
                </c:pt>
                <c:pt idx="559" formatCode="0.00">
                  <c:v>87.603305785123993</c:v>
                </c:pt>
                <c:pt idx="560" formatCode="0.00">
                  <c:v>48.760330578512466</c:v>
                </c:pt>
                <c:pt idx="562" formatCode="0.00">
                  <c:v>14.049586776859504</c:v>
                </c:pt>
                <c:pt idx="567" formatCode="0.00">
                  <c:v>69.421487603305891</c:v>
                </c:pt>
                <c:pt idx="572" formatCode="0.00">
                  <c:v>96.694214876033044</c:v>
                </c:pt>
                <c:pt idx="576" formatCode="0.00">
                  <c:v>24.793388429752067</c:v>
                </c:pt>
                <c:pt idx="584" formatCode="0.00">
                  <c:v>90.082644628099189</c:v>
                </c:pt>
                <c:pt idx="587" formatCode="0.00">
                  <c:v>33.057851239669425</c:v>
                </c:pt>
                <c:pt idx="589" formatCode="0.00">
                  <c:v>0.82644628099173556</c:v>
                </c:pt>
                <c:pt idx="591" formatCode="0.00">
                  <c:v>98.347107438016508</c:v>
                </c:pt>
                <c:pt idx="594" formatCode="0.00">
                  <c:v>42.148760330578554</c:v>
                </c:pt>
                <c:pt idx="595" formatCode="0.00">
                  <c:v>11.570247933884298</c:v>
                </c:pt>
                <c:pt idx="601" formatCode="0.00">
                  <c:v>84.297520661157066</c:v>
                </c:pt>
                <c:pt idx="605" formatCode="0.00">
                  <c:v>25.619834710743802</c:v>
                </c:pt>
                <c:pt idx="610" formatCode="0.00">
                  <c:v>95.867768595041312</c:v>
                </c:pt>
                <c:pt idx="615" formatCode="0.00">
                  <c:v>16.528925619834713</c:v>
                </c:pt>
                <c:pt idx="616" formatCode="0.00">
                  <c:v>20.66115702479339</c:v>
                </c:pt>
                <c:pt idx="629" formatCode="0.00">
                  <c:v>81.81818181818187</c:v>
                </c:pt>
                <c:pt idx="676" formatCode="0.00">
                  <c:v>80.165289256198406</c:v>
                </c:pt>
                <c:pt idx="709" formatCode="0.00">
                  <c:v>12.396694214876034</c:v>
                </c:pt>
                <c:pt idx="716" formatCode="0.00">
                  <c:v>46.280991735537249</c:v>
                </c:pt>
                <c:pt idx="745" formatCode="0.00">
                  <c:v>77.68595041322321</c:v>
                </c:pt>
                <c:pt idx="758" formatCode="0.00">
                  <c:v>8.2644628099173563</c:v>
                </c:pt>
                <c:pt idx="792" formatCode="0.00">
                  <c:v>35.537190082644642</c:v>
                </c:pt>
                <c:pt idx="801" formatCode="0.00">
                  <c:v>42.975206611570293</c:v>
                </c:pt>
                <c:pt idx="810" formatCode="0.00">
                  <c:v>49.586776859504205</c:v>
                </c:pt>
                <c:pt idx="846" formatCode="0.00">
                  <c:v>3.3057851239669422</c:v>
                </c:pt>
              </c:numCache>
            </c:numRef>
          </c:xVal>
          <c:yVal>
            <c:numRef>
              <c:f>'Global NTA Variations'!$K$3:$K$899</c:f>
              <c:numCache>
                <c:formatCode>0.00</c:formatCode>
                <c:ptCount val="897"/>
                <c:pt idx="2">
                  <c:v>99.993333333333339</c:v>
                </c:pt>
                <c:pt idx="4">
                  <c:v>100</c:v>
                </c:pt>
                <c:pt idx="6">
                  <c:v>2.4595000000000002</c:v>
                </c:pt>
                <c:pt idx="7">
                  <c:v>3.5365000000000002</c:v>
                </c:pt>
                <c:pt idx="9">
                  <c:v>38.06</c:v>
                </c:pt>
                <c:pt idx="10">
                  <c:v>99.990000000000009</c:v>
                </c:pt>
                <c:pt idx="11">
                  <c:v>6.601</c:v>
                </c:pt>
                <c:pt idx="21">
                  <c:v>98.42</c:v>
                </c:pt>
                <c:pt idx="23">
                  <c:v>2.3354999999999997</c:v>
                </c:pt>
                <c:pt idx="25">
                  <c:v>4.942333333333333</c:v>
                </c:pt>
                <c:pt idx="32">
                  <c:v>98.93</c:v>
                </c:pt>
                <c:pt idx="34">
                  <c:v>1.0627499999999999</c:v>
                </c:pt>
                <c:pt idx="37">
                  <c:v>99.484999999999999</c:v>
                </c:pt>
                <c:pt idx="42">
                  <c:v>2.673</c:v>
                </c:pt>
                <c:pt idx="44">
                  <c:v>53.58</c:v>
                </c:pt>
                <c:pt idx="46">
                  <c:v>99.986666666666665</c:v>
                </c:pt>
                <c:pt idx="49">
                  <c:v>98.636666666666656</c:v>
                </c:pt>
                <c:pt idx="51">
                  <c:v>6.6670000000000007</c:v>
                </c:pt>
                <c:pt idx="52">
                  <c:v>9.2460000000000004</c:v>
                </c:pt>
                <c:pt idx="57">
                  <c:v>98.814999999999998</c:v>
                </c:pt>
                <c:pt idx="59">
                  <c:v>1.1579999999999999</c:v>
                </c:pt>
                <c:pt idx="62">
                  <c:v>99.93</c:v>
                </c:pt>
                <c:pt idx="64">
                  <c:v>6.4480000000000004</c:v>
                </c:pt>
                <c:pt idx="65">
                  <c:v>99.93</c:v>
                </c:pt>
                <c:pt idx="66">
                  <c:v>99.13666666666667</c:v>
                </c:pt>
                <c:pt idx="69">
                  <c:v>99.835000000000008</c:v>
                </c:pt>
                <c:pt idx="73">
                  <c:v>99.54</c:v>
                </c:pt>
                <c:pt idx="78">
                  <c:v>1.151</c:v>
                </c:pt>
                <c:pt idx="79">
                  <c:v>99.18</c:v>
                </c:pt>
                <c:pt idx="80">
                  <c:v>99.990000000000009</c:v>
                </c:pt>
                <c:pt idx="84">
                  <c:v>100</c:v>
                </c:pt>
                <c:pt idx="86">
                  <c:v>99.853333333333339</c:v>
                </c:pt>
                <c:pt idx="88">
                  <c:v>0.53372333333333333</c:v>
                </c:pt>
                <c:pt idx="99">
                  <c:v>98.68</c:v>
                </c:pt>
                <c:pt idx="101">
                  <c:v>1.2504999999999999</c:v>
                </c:pt>
                <c:pt idx="102">
                  <c:v>99.6</c:v>
                </c:pt>
                <c:pt idx="103">
                  <c:v>0.33904999999999996</c:v>
                </c:pt>
                <c:pt idx="106">
                  <c:v>0.125</c:v>
                </c:pt>
                <c:pt idx="107">
                  <c:v>1.8680000000000001</c:v>
                </c:pt>
                <c:pt idx="110">
                  <c:v>0.99129999999999996</c:v>
                </c:pt>
                <c:pt idx="114">
                  <c:v>98.72</c:v>
                </c:pt>
                <c:pt idx="115">
                  <c:v>98.86</c:v>
                </c:pt>
                <c:pt idx="118">
                  <c:v>0.86596666666666666</c:v>
                </c:pt>
                <c:pt idx="120">
                  <c:v>99.995000000000005</c:v>
                </c:pt>
                <c:pt idx="126">
                  <c:v>99.886666666666656</c:v>
                </c:pt>
                <c:pt idx="131">
                  <c:v>0.36</c:v>
                </c:pt>
                <c:pt idx="132">
                  <c:v>99.663333333333341</c:v>
                </c:pt>
                <c:pt idx="134">
                  <c:v>0.75660000000000005</c:v>
                </c:pt>
                <c:pt idx="139">
                  <c:v>99.716666666666654</c:v>
                </c:pt>
                <c:pt idx="140">
                  <c:v>32.356666666666662</c:v>
                </c:pt>
                <c:pt idx="144">
                  <c:v>1.6619999999999999</c:v>
                </c:pt>
                <c:pt idx="148">
                  <c:v>99.929999999999993</c:v>
                </c:pt>
                <c:pt idx="149">
                  <c:v>99.99</c:v>
                </c:pt>
                <c:pt idx="152">
                  <c:v>0.62849999999999995</c:v>
                </c:pt>
                <c:pt idx="154">
                  <c:v>3.0449999999999999</c:v>
                </c:pt>
                <c:pt idx="158">
                  <c:v>2.218</c:v>
                </c:pt>
                <c:pt idx="163">
                  <c:v>98.62</c:v>
                </c:pt>
                <c:pt idx="165">
                  <c:v>1.8853333333333335</c:v>
                </c:pt>
                <c:pt idx="166">
                  <c:v>99.87</c:v>
                </c:pt>
                <c:pt idx="167">
                  <c:v>1.4684999999999999</c:v>
                </c:pt>
                <c:pt idx="168">
                  <c:v>3.1139999999999999</c:v>
                </c:pt>
                <c:pt idx="169">
                  <c:v>1.5405</c:v>
                </c:pt>
                <c:pt idx="171">
                  <c:v>0.50509999999999999</c:v>
                </c:pt>
                <c:pt idx="173">
                  <c:v>100</c:v>
                </c:pt>
                <c:pt idx="174">
                  <c:v>1.788</c:v>
                </c:pt>
                <c:pt idx="175">
                  <c:v>25.65</c:v>
                </c:pt>
                <c:pt idx="177">
                  <c:v>62.23</c:v>
                </c:pt>
                <c:pt idx="178">
                  <c:v>2.3289999999999997</c:v>
                </c:pt>
                <c:pt idx="182">
                  <c:v>99.17</c:v>
                </c:pt>
                <c:pt idx="185">
                  <c:v>2.6520000000000001</c:v>
                </c:pt>
                <c:pt idx="187">
                  <c:v>3.9575</c:v>
                </c:pt>
                <c:pt idx="190">
                  <c:v>99.286666666666676</c:v>
                </c:pt>
                <c:pt idx="191">
                  <c:v>99.39</c:v>
                </c:pt>
                <c:pt idx="194">
                  <c:v>2.524</c:v>
                </c:pt>
                <c:pt idx="202">
                  <c:v>99.97</c:v>
                </c:pt>
                <c:pt idx="206">
                  <c:v>98.7</c:v>
                </c:pt>
                <c:pt idx="207">
                  <c:v>94.776666666666685</c:v>
                </c:pt>
                <c:pt idx="212">
                  <c:v>98.59</c:v>
                </c:pt>
                <c:pt idx="215">
                  <c:v>1.4484499999999998</c:v>
                </c:pt>
                <c:pt idx="217">
                  <c:v>98.84</c:v>
                </c:pt>
                <c:pt idx="221">
                  <c:v>6.5240000000000003E-3</c:v>
                </c:pt>
                <c:pt idx="224">
                  <c:v>99.99</c:v>
                </c:pt>
                <c:pt idx="227">
                  <c:v>99.98</c:v>
                </c:pt>
                <c:pt idx="228">
                  <c:v>0.60099999999999998</c:v>
                </c:pt>
                <c:pt idx="230">
                  <c:v>99.97</c:v>
                </c:pt>
                <c:pt idx="231">
                  <c:v>2.8220000000000001</c:v>
                </c:pt>
                <c:pt idx="235">
                  <c:v>10.1</c:v>
                </c:pt>
                <c:pt idx="236">
                  <c:v>3.1970000000000001</c:v>
                </c:pt>
                <c:pt idx="240">
                  <c:v>99.986666666666665</c:v>
                </c:pt>
                <c:pt idx="242">
                  <c:v>4.1083333333333334</c:v>
                </c:pt>
                <c:pt idx="243">
                  <c:v>8.0975000000000001</c:v>
                </c:pt>
                <c:pt idx="248">
                  <c:v>6.8579999999999997</c:v>
                </c:pt>
                <c:pt idx="249">
                  <c:v>10.19</c:v>
                </c:pt>
                <c:pt idx="250">
                  <c:v>1.1759999999999999</c:v>
                </c:pt>
                <c:pt idx="252">
                  <c:v>0.1033</c:v>
                </c:pt>
                <c:pt idx="255">
                  <c:v>99.98</c:v>
                </c:pt>
                <c:pt idx="257">
                  <c:v>99.990000000000009</c:v>
                </c:pt>
                <c:pt idx="258">
                  <c:v>100</c:v>
                </c:pt>
                <c:pt idx="261">
                  <c:v>99.99</c:v>
                </c:pt>
                <c:pt idx="265">
                  <c:v>0.88570000000000004</c:v>
                </c:pt>
                <c:pt idx="266">
                  <c:v>100</c:v>
                </c:pt>
                <c:pt idx="270">
                  <c:v>1.423</c:v>
                </c:pt>
                <c:pt idx="271">
                  <c:v>95.98</c:v>
                </c:pt>
                <c:pt idx="276">
                  <c:v>99.986666666666665</c:v>
                </c:pt>
                <c:pt idx="277">
                  <c:v>100</c:v>
                </c:pt>
                <c:pt idx="278">
                  <c:v>0.47059999999999996</c:v>
                </c:pt>
                <c:pt idx="279">
                  <c:v>99.96</c:v>
                </c:pt>
                <c:pt idx="280">
                  <c:v>100</c:v>
                </c:pt>
                <c:pt idx="281">
                  <c:v>94.8</c:v>
                </c:pt>
                <c:pt idx="282">
                  <c:v>2.0590000000000002</c:v>
                </c:pt>
                <c:pt idx="284">
                  <c:v>0.64970000000000006</c:v>
                </c:pt>
                <c:pt idx="286">
                  <c:v>0.58750000000000002</c:v>
                </c:pt>
                <c:pt idx="291">
                  <c:v>99.350000000000009</c:v>
                </c:pt>
                <c:pt idx="293">
                  <c:v>100</c:v>
                </c:pt>
                <c:pt idx="297">
                  <c:v>99.69</c:v>
                </c:pt>
                <c:pt idx="299">
                  <c:v>97.43</c:v>
                </c:pt>
                <c:pt idx="300">
                  <c:v>98.083333333333329</c:v>
                </c:pt>
                <c:pt idx="302">
                  <c:v>3.0399999999999996</c:v>
                </c:pt>
                <c:pt idx="305">
                  <c:v>99.51</c:v>
                </c:pt>
                <c:pt idx="306">
                  <c:v>2.9953333333333334</c:v>
                </c:pt>
                <c:pt idx="312">
                  <c:v>99.956666666666663</c:v>
                </c:pt>
                <c:pt idx="313">
                  <c:v>98.91</c:v>
                </c:pt>
                <c:pt idx="314">
                  <c:v>0.31860309999999997</c:v>
                </c:pt>
                <c:pt idx="315">
                  <c:v>12.84</c:v>
                </c:pt>
                <c:pt idx="316">
                  <c:v>99.36</c:v>
                </c:pt>
                <c:pt idx="318">
                  <c:v>99.984999999999999</c:v>
                </c:pt>
                <c:pt idx="320">
                  <c:v>99.99</c:v>
                </c:pt>
                <c:pt idx="321">
                  <c:v>4.7614999999999998</c:v>
                </c:pt>
                <c:pt idx="323">
                  <c:v>4.5633333333333335</c:v>
                </c:pt>
                <c:pt idx="327">
                  <c:v>99.983333333333334</c:v>
                </c:pt>
                <c:pt idx="331">
                  <c:v>3.452</c:v>
                </c:pt>
                <c:pt idx="332">
                  <c:v>1.5348999999999999</c:v>
                </c:pt>
                <c:pt idx="333">
                  <c:v>12.95</c:v>
                </c:pt>
                <c:pt idx="334">
                  <c:v>99.98</c:v>
                </c:pt>
                <c:pt idx="337">
                  <c:v>0.71789273333333325</c:v>
                </c:pt>
                <c:pt idx="338">
                  <c:v>0.35139999999999999</c:v>
                </c:pt>
                <c:pt idx="339">
                  <c:v>99.86</c:v>
                </c:pt>
                <c:pt idx="350">
                  <c:v>1.661</c:v>
                </c:pt>
                <c:pt idx="357">
                  <c:v>10.7775</c:v>
                </c:pt>
                <c:pt idx="358">
                  <c:v>1.7109999999999999</c:v>
                </c:pt>
                <c:pt idx="359">
                  <c:v>0.93506666666666671</c:v>
                </c:pt>
                <c:pt idx="360">
                  <c:v>96.88</c:v>
                </c:pt>
                <c:pt idx="361">
                  <c:v>99.98</c:v>
                </c:pt>
                <c:pt idx="363">
                  <c:v>99.074999999999989</c:v>
                </c:pt>
                <c:pt idx="365">
                  <c:v>27.259999999999998</c:v>
                </c:pt>
                <c:pt idx="368">
                  <c:v>38.43</c:v>
                </c:pt>
                <c:pt idx="369">
                  <c:v>84.44</c:v>
                </c:pt>
                <c:pt idx="370">
                  <c:v>1.629</c:v>
                </c:pt>
                <c:pt idx="371">
                  <c:v>9.7134999999999998</c:v>
                </c:pt>
                <c:pt idx="372">
                  <c:v>0.55779999999999996</c:v>
                </c:pt>
                <c:pt idx="373">
                  <c:v>0.56455</c:v>
                </c:pt>
                <c:pt idx="374">
                  <c:v>97.5</c:v>
                </c:pt>
                <c:pt idx="376">
                  <c:v>2.754</c:v>
                </c:pt>
                <c:pt idx="379">
                  <c:v>99.82</c:v>
                </c:pt>
                <c:pt idx="381">
                  <c:v>11.607333333333335</c:v>
                </c:pt>
                <c:pt idx="382">
                  <c:v>1.56</c:v>
                </c:pt>
                <c:pt idx="387">
                  <c:v>98.655000000000001</c:v>
                </c:pt>
                <c:pt idx="391">
                  <c:v>85.05</c:v>
                </c:pt>
                <c:pt idx="392">
                  <c:v>1.6499999999999997</c:v>
                </c:pt>
                <c:pt idx="393">
                  <c:v>99.99</c:v>
                </c:pt>
                <c:pt idx="395">
                  <c:v>1.0864</c:v>
                </c:pt>
                <c:pt idx="401">
                  <c:v>0.5210999999999999</c:v>
                </c:pt>
                <c:pt idx="406">
                  <c:v>0.37534999999999996</c:v>
                </c:pt>
                <c:pt idx="409">
                  <c:v>99.335000000000008</c:v>
                </c:pt>
                <c:pt idx="411">
                  <c:v>1.7635000000000001</c:v>
                </c:pt>
                <c:pt idx="420">
                  <c:v>99.745000000000005</c:v>
                </c:pt>
                <c:pt idx="422">
                  <c:v>100</c:v>
                </c:pt>
                <c:pt idx="426">
                  <c:v>99.99</c:v>
                </c:pt>
                <c:pt idx="427">
                  <c:v>1.347</c:v>
                </c:pt>
                <c:pt idx="428">
                  <c:v>5.548</c:v>
                </c:pt>
                <c:pt idx="429">
                  <c:v>2.0640000000000001</c:v>
                </c:pt>
                <c:pt idx="430">
                  <c:v>87.75</c:v>
                </c:pt>
                <c:pt idx="431">
                  <c:v>2.2167999999999997</c:v>
                </c:pt>
                <c:pt idx="434">
                  <c:v>0.94584999999999997</c:v>
                </c:pt>
                <c:pt idx="435">
                  <c:v>99.9</c:v>
                </c:pt>
                <c:pt idx="436">
                  <c:v>4.1905000000000001</c:v>
                </c:pt>
                <c:pt idx="438">
                  <c:v>1.3035000000000001</c:v>
                </c:pt>
                <c:pt idx="441">
                  <c:v>99.77</c:v>
                </c:pt>
                <c:pt idx="443">
                  <c:v>100</c:v>
                </c:pt>
                <c:pt idx="444">
                  <c:v>99.875</c:v>
                </c:pt>
                <c:pt idx="445">
                  <c:v>99.474999999999994</c:v>
                </c:pt>
                <c:pt idx="448">
                  <c:v>1.73</c:v>
                </c:pt>
                <c:pt idx="450">
                  <c:v>99.575000000000003</c:v>
                </c:pt>
                <c:pt idx="452">
                  <c:v>99.93</c:v>
                </c:pt>
                <c:pt idx="455">
                  <c:v>3.472</c:v>
                </c:pt>
                <c:pt idx="456">
                  <c:v>2.19</c:v>
                </c:pt>
                <c:pt idx="460">
                  <c:v>1.4590000000000001</c:v>
                </c:pt>
                <c:pt idx="461">
                  <c:v>0.81895000000000007</c:v>
                </c:pt>
                <c:pt idx="462">
                  <c:v>2.1339999999999999</c:v>
                </c:pt>
                <c:pt idx="468">
                  <c:v>5.0460000000000003</c:v>
                </c:pt>
                <c:pt idx="472">
                  <c:v>8.0619999999999994</c:v>
                </c:pt>
                <c:pt idx="475">
                  <c:v>97.213333333333324</c:v>
                </c:pt>
                <c:pt idx="477">
                  <c:v>19.96</c:v>
                </c:pt>
                <c:pt idx="478">
                  <c:v>7.3479999999999999</c:v>
                </c:pt>
                <c:pt idx="479">
                  <c:v>98.814999999999998</c:v>
                </c:pt>
                <c:pt idx="480">
                  <c:v>99.89</c:v>
                </c:pt>
                <c:pt idx="482">
                  <c:v>1.3714999999999999</c:v>
                </c:pt>
                <c:pt idx="483">
                  <c:v>95.86</c:v>
                </c:pt>
                <c:pt idx="484">
                  <c:v>99.95</c:v>
                </c:pt>
                <c:pt idx="486">
                  <c:v>99.99</c:v>
                </c:pt>
                <c:pt idx="487">
                  <c:v>96.66</c:v>
                </c:pt>
                <c:pt idx="489">
                  <c:v>0.20816666666666669</c:v>
                </c:pt>
                <c:pt idx="492">
                  <c:v>1.1179666666666668</c:v>
                </c:pt>
                <c:pt idx="493">
                  <c:v>97.84</c:v>
                </c:pt>
                <c:pt idx="497">
                  <c:v>3.2140000000000002E-2</c:v>
                </c:pt>
                <c:pt idx="499">
                  <c:v>99.05</c:v>
                </c:pt>
                <c:pt idx="502">
                  <c:v>99.685000000000002</c:v>
                </c:pt>
                <c:pt idx="504">
                  <c:v>95.03</c:v>
                </c:pt>
                <c:pt idx="505">
                  <c:v>99.36</c:v>
                </c:pt>
                <c:pt idx="506">
                  <c:v>20.34</c:v>
                </c:pt>
                <c:pt idx="507">
                  <c:v>97.509999999999991</c:v>
                </c:pt>
                <c:pt idx="511">
                  <c:v>1.0669999999999999</c:v>
                </c:pt>
                <c:pt idx="516">
                  <c:v>99.99</c:v>
                </c:pt>
                <c:pt idx="518">
                  <c:v>99.98</c:v>
                </c:pt>
                <c:pt idx="519">
                  <c:v>81.11</c:v>
                </c:pt>
                <c:pt idx="529">
                  <c:v>99.99</c:v>
                </c:pt>
                <c:pt idx="530">
                  <c:v>99.82</c:v>
                </c:pt>
                <c:pt idx="538">
                  <c:v>0.3639</c:v>
                </c:pt>
                <c:pt idx="541">
                  <c:v>2.5313333333333334</c:v>
                </c:pt>
                <c:pt idx="542">
                  <c:v>0.54090000000000005</c:v>
                </c:pt>
                <c:pt idx="543">
                  <c:v>4.3149999999999995</c:v>
                </c:pt>
                <c:pt idx="550">
                  <c:v>2.9589999999999996</c:v>
                </c:pt>
                <c:pt idx="552">
                  <c:v>99.74</c:v>
                </c:pt>
                <c:pt idx="554">
                  <c:v>99.44</c:v>
                </c:pt>
                <c:pt idx="556">
                  <c:v>2.9053333333333335</c:v>
                </c:pt>
                <c:pt idx="559">
                  <c:v>0.53190000000000004</c:v>
                </c:pt>
                <c:pt idx="560">
                  <c:v>2.5830000000000002</c:v>
                </c:pt>
                <c:pt idx="562">
                  <c:v>49.6</c:v>
                </c:pt>
                <c:pt idx="564">
                  <c:v>0.95430000000000004</c:v>
                </c:pt>
                <c:pt idx="566">
                  <c:v>94.114999999999995</c:v>
                </c:pt>
                <c:pt idx="567">
                  <c:v>1.2145000000000001</c:v>
                </c:pt>
                <c:pt idx="569">
                  <c:v>99.99</c:v>
                </c:pt>
                <c:pt idx="572">
                  <c:v>0.26490000000000002</c:v>
                </c:pt>
                <c:pt idx="576">
                  <c:v>9.9845000000000006</c:v>
                </c:pt>
                <c:pt idx="577">
                  <c:v>99.97</c:v>
                </c:pt>
                <c:pt idx="578">
                  <c:v>1.2850000000000001</c:v>
                </c:pt>
                <c:pt idx="584">
                  <c:v>0.48017000000000004</c:v>
                </c:pt>
                <c:pt idx="587">
                  <c:v>4.6280000000000001</c:v>
                </c:pt>
                <c:pt idx="589">
                  <c:v>100</c:v>
                </c:pt>
                <c:pt idx="591">
                  <c:v>0.18840000000000001</c:v>
                </c:pt>
                <c:pt idx="594">
                  <c:v>3.032</c:v>
                </c:pt>
                <c:pt idx="595">
                  <c:v>82.2</c:v>
                </c:pt>
                <c:pt idx="596">
                  <c:v>2.1680000000000001</c:v>
                </c:pt>
                <c:pt idx="597">
                  <c:v>99.43</c:v>
                </c:pt>
                <c:pt idx="601">
                  <c:v>0.5716</c:v>
                </c:pt>
                <c:pt idx="605">
                  <c:v>9.8335000000000008</c:v>
                </c:pt>
                <c:pt idx="610">
                  <c:v>0.28149999999999997</c:v>
                </c:pt>
                <c:pt idx="615">
                  <c:v>36.049999999999997</c:v>
                </c:pt>
                <c:pt idx="616">
                  <c:v>17.329999999999998</c:v>
                </c:pt>
                <c:pt idx="619">
                  <c:v>100</c:v>
                </c:pt>
                <c:pt idx="624">
                  <c:v>89.800000000000011</c:v>
                </c:pt>
                <c:pt idx="629">
                  <c:v>0.66600000000000004</c:v>
                </c:pt>
                <c:pt idx="630">
                  <c:v>26.454999999999998</c:v>
                </c:pt>
                <c:pt idx="631">
                  <c:v>0.46610000000000001</c:v>
                </c:pt>
                <c:pt idx="632">
                  <c:v>0.63979999999999992</c:v>
                </c:pt>
                <c:pt idx="633">
                  <c:v>0.49140000000000006</c:v>
                </c:pt>
                <c:pt idx="634">
                  <c:v>7.0060000000000002</c:v>
                </c:pt>
                <c:pt idx="635">
                  <c:v>0.99516666666666653</c:v>
                </c:pt>
                <c:pt idx="636">
                  <c:v>1.19</c:v>
                </c:pt>
                <c:pt idx="674">
                  <c:v>95.04</c:v>
                </c:pt>
                <c:pt idx="676">
                  <c:v>0.75090000000000001</c:v>
                </c:pt>
                <c:pt idx="694">
                  <c:v>98.67</c:v>
                </c:pt>
                <c:pt idx="701">
                  <c:v>99.01</c:v>
                </c:pt>
                <c:pt idx="709">
                  <c:v>67.48</c:v>
                </c:pt>
                <c:pt idx="716">
                  <c:v>2.7770000000000001</c:v>
                </c:pt>
                <c:pt idx="745">
                  <c:v>0.83879999999999999</c:v>
                </c:pt>
                <c:pt idx="758">
                  <c:v>92.49</c:v>
                </c:pt>
                <c:pt idx="762">
                  <c:v>99.47</c:v>
                </c:pt>
                <c:pt idx="765">
                  <c:v>98.61</c:v>
                </c:pt>
                <c:pt idx="792">
                  <c:v>3.9359999999999999</c:v>
                </c:pt>
                <c:pt idx="801">
                  <c:v>3.0110000000000001</c:v>
                </c:pt>
                <c:pt idx="804">
                  <c:v>99.35</c:v>
                </c:pt>
                <c:pt idx="810">
                  <c:v>2.5739999999999998</c:v>
                </c:pt>
                <c:pt idx="811">
                  <c:v>34.17</c:v>
                </c:pt>
                <c:pt idx="823">
                  <c:v>1.1160000000000001</c:v>
                </c:pt>
                <c:pt idx="846">
                  <c:v>99.93</c:v>
                </c:pt>
                <c:pt idx="860">
                  <c:v>98.074999999999989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23-43F5-92C6-2B9058952985}"/>
            </c:ext>
          </c:extLst>
        </c:ser>
        <c:ser>
          <c:idx val="1"/>
          <c:order val="1"/>
          <c:tx>
            <c:v>D10 (111)</c:v>
          </c:tx>
          <c:spPr>
            <a:ln w="25400">
              <a:noFill/>
            </a:ln>
          </c:spPr>
          <c:marker>
            <c:symbol val="diamond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'Global NTA Variations'!$P$3:$P$899</c:f>
              <c:numCache>
                <c:formatCode>0.00</c:formatCode>
                <c:ptCount val="897"/>
                <c:pt idx="6">
                  <c:v>59.459459459459445</c:v>
                </c:pt>
                <c:pt idx="7">
                  <c:v>72.972972972973025</c:v>
                </c:pt>
                <c:pt idx="9">
                  <c:v>15.315315315315312</c:v>
                </c:pt>
                <c:pt idx="11">
                  <c:v>30.630630630630623</c:v>
                </c:pt>
                <c:pt idx="23">
                  <c:v>67.567567567567579</c:v>
                </c:pt>
                <c:pt idx="34">
                  <c:v>85.585585585585733</c:v>
                </c:pt>
                <c:pt idx="37">
                  <c:v>5.4054054054054053</c:v>
                </c:pt>
                <c:pt idx="41">
                  <c:v>12.61261261261261</c:v>
                </c:pt>
                <c:pt idx="47">
                  <c:v>19.819819819819816</c:v>
                </c:pt>
                <c:pt idx="64">
                  <c:v>40.540540540540533</c:v>
                </c:pt>
                <c:pt idx="69">
                  <c:v>3.6036036036036037</c:v>
                </c:pt>
                <c:pt idx="80">
                  <c:v>1.8018018018018018</c:v>
                </c:pt>
                <c:pt idx="88">
                  <c:v>98.19819819819844</c:v>
                </c:pt>
                <c:pt idx="89">
                  <c:v>28.828828828828822</c:v>
                </c:pt>
                <c:pt idx="101">
                  <c:v>92.792792792792994</c:v>
                </c:pt>
                <c:pt idx="103">
                  <c:v>94.59459459459481</c:v>
                </c:pt>
                <c:pt idx="116">
                  <c:v>2.7027027027027026</c:v>
                </c:pt>
                <c:pt idx="118">
                  <c:v>91.891891891892087</c:v>
                </c:pt>
                <c:pt idx="123">
                  <c:v>95.495495495495717</c:v>
                </c:pt>
                <c:pt idx="131">
                  <c:v>84.684684684684825</c:v>
                </c:pt>
                <c:pt idx="140">
                  <c:v>16.216216216216214</c:v>
                </c:pt>
                <c:pt idx="144">
                  <c:v>60.360360360360346</c:v>
                </c:pt>
                <c:pt idx="150">
                  <c:v>93.693693693693902</c:v>
                </c:pt>
                <c:pt idx="154">
                  <c:v>52.252252252252241</c:v>
                </c:pt>
                <c:pt idx="170">
                  <c:v>69.369369369369394</c:v>
                </c:pt>
                <c:pt idx="171">
                  <c:v>75.675675675675748</c:v>
                </c:pt>
                <c:pt idx="174">
                  <c:v>81.081081081081194</c:v>
                </c:pt>
                <c:pt idx="175">
                  <c:v>17.117117117117115</c:v>
                </c:pt>
                <c:pt idx="176">
                  <c:v>32.432432432432428</c:v>
                </c:pt>
                <c:pt idx="178">
                  <c:v>45.945945945945937</c:v>
                </c:pt>
                <c:pt idx="185">
                  <c:v>62.162162162162147</c:v>
                </c:pt>
                <c:pt idx="194">
                  <c:v>47.747747747747738</c:v>
                </c:pt>
                <c:pt idx="195">
                  <c:v>54.954954954954943</c:v>
                </c:pt>
                <c:pt idx="207">
                  <c:v>6.3063063063063058</c:v>
                </c:pt>
                <c:pt idx="223">
                  <c:v>25.22522522522522</c:v>
                </c:pt>
                <c:pt idx="228">
                  <c:v>66.666666666666671</c:v>
                </c:pt>
                <c:pt idx="231">
                  <c:v>38.738738738738732</c:v>
                </c:pt>
                <c:pt idx="236">
                  <c:v>43.243243243243235</c:v>
                </c:pt>
                <c:pt idx="237">
                  <c:v>39.639639639639633</c:v>
                </c:pt>
                <c:pt idx="242">
                  <c:v>58.558558558558545</c:v>
                </c:pt>
                <c:pt idx="243">
                  <c:v>31.531531531531524</c:v>
                </c:pt>
                <c:pt idx="249">
                  <c:v>22.522522522522518</c:v>
                </c:pt>
                <c:pt idx="252">
                  <c:v>70.270270270270302</c:v>
                </c:pt>
                <c:pt idx="273">
                  <c:v>36.03603603603603</c:v>
                </c:pt>
                <c:pt idx="275">
                  <c:v>4.5045045045045047</c:v>
                </c:pt>
                <c:pt idx="302">
                  <c:v>56.756756756756744</c:v>
                </c:pt>
                <c:pt idx="303">
                  <c:v>37.837837837837832</c:v>
                </c:pt>
                <c:pt idx="306">
                  <c:v>46.846846846846837</c:v>
                </c:pt>
                <c:pt idx="308">
                  <c:v>88.288288288288456</c:v>
                </c:pt>
                <c:pt idx="314">
                  <c:v>100.00000000000026</c:v>
                </c:pt>
                <c:pt idx="323">
                  <c:v>81.981981981982102</c:v>
                </c:pt>
                <c:pt idx="337">
                  <c:v>99.099099099099348</c:v>
                </c:pt>
                <c:pt idx="344">
                  <c:v>82.88288288288301</c:v>
                </c:pt>
                <c:pt idx="350">
                  <c:v>63.063063063063048</c:v>
                </c:pt>
                <c:pt idx="351">
                  <c:v>36.936936936936931</c:v>
                </c:pt>
                <c:pt idx="354">
                  <c:v>45.045045045045036</c:v>
                </c:pt>
                <c:pt idx="358">
                  <c:v>68.468468468468487</c:v>
                </c:pt>
                <c:pt idx="359">
                  <c:v>74.774774774774841</c:v>
                </c:pt>
                <c:pt idx="368">
                  <c:v>14.414414414414411</c:v>
                </c:pt>
                <c:pt idx="369">
                  <c:v>8.108108108108107</c:v>
                </c:pt>
                <c:pt idx="371">
                  <c:v>29.729729729729723</c:v>
                </c:pt>
                <c:pt idx="373">
                  <c:v>83.783783783783917</c:v>
                </c:pt>
                <c:pt idx="376">
                  <c:v>34.234234234234229</c:v>
                </c:pt>
                <c:pt idx="381">
                  <c:v>23.423423423423419</c:v>
                </c:pt>
                <c:pt idx="382">
                  <c:v>71.17117117117121</c:v>
                </c:pt>
                <c:pt idx="391">
                  <c:v>10.810810810810809</c:v>
                </c:pt>
                <c:pt idx="392">
                  <c:v>48.648648648648638</c:v>
                </c:pt>
                <c:pt idx="397">
                  <c:v>90.090090090090271</c:v>
                </c:pt>
                <c:pt idx="401">
                  <c:v>90.990990990991179</c:v>
                </c:pt>
                <c:pt idx="406">
                  <c:v>64.864864864864856</c:v>
                </c:pt>
                <c:pt idx="411">
                  <c:v>65.765765765765764</c:v>
                </c:pt>
                <c:pt idx="431">
                  <c:v>54.054054054054042</c:v>
                </c:pt>
                <c:pt idx="434">
                  <c:v>63.963963963963948</c:v>
                </c:pt>
                <c:pt idx="438">
                  <c:v>76.576576576576656</c:v>
                </c:pt>
                <c:pt idx="442">
                  <c:v>9.0090090090090076</c:v>
                </c:pt>
                <c:pt idx="451">
                  <c:v>33.333333333333329</c:v>
                </c:pt>
                <c:pt idx="453">
                  <c:v>41.441441441441434</c:v>
                </c:pt>
                <c:pt idx="455">
                  <c:v>50.45045045045044</c:v>
                </c:pt>
                <c:pt idx="456">
                  <c:v>49.549549549549539</c:v>
                </c:pt>
                <c:pt idx="457">
                  <c:v>44.144144144144136</c:v>
                </c:pt>
                <c:pt idx="458">
                  <c:v>51.35135135135134</c:v>
                </c:pt>
                <c:pt idx="460">
                  <c:v>73.873873873873933</c:v>
                </c:pt>
                <c:pt idx="461">
                  <c:v>77.477477477477564</c:v>
                </c:pt>
                <c:pt idx="462">
                  <c:v>57.657657657657644</c:v>
                </c:pt>
                <c:pt idx="472">
                  <c:v>27.927927927927922</c:v>
                </c:pt>
                <c:pt idx="477">
                  <c:v>18.018018018018015</c:v>
                </c:pt>
                <c:pt idx="478">
                  <c:v>26.12612612612612</c:v>
                </c:pt>
                <c:pt idx="489">
                  <c:v>89.189189189189364</c:v>
                </c:pt>
                <c:pt idx="492">
                  <c:v>80.180180180180287</c:v>
                </c:pt>
                <c:pt idx="504">
                  <c:v>7.2072072072072064</c:v>
                </c:pt>
                <c:pt idx="506">
                  <c:v>20.720720720720717</c:v>
                </c:pt>
                <c:pt idx="510">
                  <c:v>78.378378378378471</c:v>
                </c:pt>
                <c:pt idx="520">
                  <c:v>0.90090090090090091</c:v>
                </c:pt>
                <c:pt idx="522">
                  <c:v>21.621621621621617</c:v>
                </c:pt>
                <c:pt idx="524">
                  <c:v>9.9099099099099082</c:v>
                </c:pt>
                <c:pt idx="538">
                  <c:v>86.486486486486641</c:v>
                </c:pt>
                <c:pt idx="541">
                  <c:v>55.855855855855843</c:v>
                </c:pt>
                <c:pt idx="556">
                  <c:v>61.261261261261247</c:v>
                </c:pt>
                <c:pt idx="559">
                  <c:v>97.297297297297533</c:v>
                </c:pt>
                <c:pt idx="562">
                  <c:v>13.51351351351351</c:v>
                </c:pt>
                <c:pt idx="576">
                  <c:v>27.027027027027021</c:v>
                </c:pt>
                <c:pt idx="584">
                  <c:v>96.396396396396625</c:v>
                </c:pt>
                <c:pt idx="587">
                  <c:v>42.342342342342334</c:v>
                </c:pt>
                <c:pt idx="595">
                  <c:v>11.711711711711709</c:v>
                </c:pt>
                <c:pt idx="603">
                  <c:v>79.279279279279379</c:v>
                </c:pt>
                <c:pt idx="605">
                  <c:v>24.324324324324319</c:v>
                </c:pt>
                <c:pt idx="616">
                  <c:v>18.918918918918916</c:v>
                </c:pt>
                <c:pt idx="676">
                  <c:v>72.072072072072118</c:v>
                </c:pt>
                <c:pt idx="716">
                  <c:v>35.13513513513513</c:v>
                </c:pt>
                <c:pt idx="745">
                  <c:v>87.387387387387548</c:v>
                </c:pt>
                <c:pt idx="801">
                  <c:v>53.153153153153141</c:v>
                </c:pt>
              </c:numCache>
            </c:numRef>
          </c:xVal>
          <c:yVal>
            <c:numRef>
              <c:f>'Global NTA Variations'!$Q$3:$Q$899</c:f>
              <c:numCache>
                <c:formatCode>0.00</c:formatCode>
                <c:ptCount val="897"/>
                <c:pt idx="0">
                  <c:v>99.91</c:v>
                </c:pt>
                <c:pt idx="1">
                  <c:v>100</c:v>
                </c:pt>
                <c:pt idx="2">
                  <c:v>100</c:v>
                </c:pt>
                <c:pt idx="4">
                  <c:v>99.94</c:v>
                </c:pt>
                <c:pt idx="6">
                  <c:v>2.266</c:v>
                </c:pt>
                <c:pt idx="7">
                  <c:v>1.3260000000000001</c:v>
                </c:pt>
                <c:pt idx="9">
                  <c:v>34.200000000000003</c:v>
                </c:pt>
                <c:pt idx="10">
                  <c:v>99.983333333333334</c:v>
                </c:pt>
                <c:pt idx="11">
                  <c:v>6.6260000000000003</c:v>
                </c:pt>
                <c:pt idx="23">
                  <c:v>1.5753333333333333</c:v>
                </c:pt>
                <c:pt idx="25">
                  <c:v>4.9353333333333333</c:v>
                </c:pt>
                <c:pt idx="32">
                  <c:v>99.84</c:v>
                </c:pt>
                <c:pt idx="34">
                  <c:v>0.77569999999999995</c:v>
                </c:pt>
                <c:pt idx="37">
                  <c:v>98.04</c:v>
                </c:pt>
                <c:pt idx="41">
                  <c:v>64.56</c:v>
                </c:pt>
                <c:pt idx="42">
                  <c:v>2.7035</c:v>
                </c:pt>
                <c:pt idx="46">
                  <c:v>99.943333333333328</c:v>
                </c:pt>
                <c:pt idx="47">
                  <c:v>13.56</c:v>
                </c:pt>
                <c:pt idx="49">
                  <c:v>99.42</c:v>
                </c:pt>
                <c:pt idx="51">
                  <c:v>6.0875000000000004</c:v>
                </c:pt>
                <c:pt idx="59">
                  <c:v>1.2126666666666666</c:v>
                </c:pt>
                <c:pt idx="60">
                  <c:v>0.67300000000000004</c:v>
                </c:pt>
                <c:pt idx="61">
                  <c:v>99.81</c:v>
                </c:pt>
                <c:pt idx="62">
                  <c:v>99.99</c:v>
                </c:pt>
                <c:pt idx="64">
                  <c:v>4.8680000000000003</c:v>
                </c:pt>
                <c:pt idx="66">
                  <c:v>98.866666666666674</c:v>
                </c:pt>
                <c:pt idx="69">
                  <c:v>99.935000000000002</c:v>
                </c:pt>
                <c:pt idx="73">
                  <c:v>99.57</c:v>
                </c:pt>
                <c:pt idx="80">
                  <c:v>99.98</c:v>
                </c:pt>
                <c:pt idx="81">
                  <c:v>3.0009999999999999</c:v>
                </c:pt>
                <c:pt idx="84">
                  <c:v>99.759999999999991</c:v>
                </c:pt>
                <c:pt idx="86">
                  <c:v>99.946666666666673</c:v>
                </c:pt>
                <c:pt idx="88">
                  <c:v>0.38390000000000002</c:v>
                </c:pt>
                <c:pt idx="89">
                  <c:v>6.8079999999999998</c:v>
                </c:pt>
                <c:pt idx="99">
                  <c:v>98.919999999999987</c:v>
                </c:pt>
                <c:pt idx="101">
                  <c:v>0.51005</c:v>
                </c:pt>
                <c:pt idx="103">
                  <c:v>0.50546999999999997</c:v>
                </c:pt>
                <c:pt idx="106">
                  <c:v>0.31469999999999998</c:v>
                </c:pt>
                <c:pt idx="116">
                  <c:v>99.94</c:v>
                </c:pt>
                <c:pt idx="118">
                  <c:v>0.53981499999999993</c:v>
                </c:pt>
                <c:pt idx="120">
                  <c:v>99.983333333333348</c:v>
                </c:pt>
                <c:pt idx="123">
                  <c:v>0.43469999999999998</c:v>
                </c:pt>
                <c:pt idx="126">
                  <c:v>99.813333333333333</c:v>
                </c:pt>
                <c:pt idx="129">
                  <c:v>1.7470000000000001</c:v>
                </c:pt>
                <c:pt idx="131">
                  <c:v>0.79390000000000005</c:v>
                </c:pt>
                <c:pt idx="132">
                  <c:v>99.745000000000005</c:v>
                </c:pt>
                <c:pt idx="139">
                  <c:v>99.553333333333327</c:v>
                </c:pt>
                <c:pt idx="140">
                  <c:v>29.32</c:v>
                </c:pt>
                <c:pt idx="144">
                  <c:v>2.2109999999999999</c:v>
                </c:pt>
                <c:pt idx="148">
                  <c:v>99.81</c:v>
                </c:pt>
                <c:pt idx="150">
                  <c:v>0.50590000000000002</c:v>
                </c:pt>
                <c:pt idx="152">
                  <c:v>1.8133333333333332</c:v>
                </c:pt>
                <c:pt idx="154">
                  <c:v>2.8463333333333334</c:v>
                </c:pt>
                <c:pt idx="158">
                  <c:v>2.2410000000000001</c:v>
                </c:pt>
                <c:pt idx="165">
                  <c:v>1.5158333333333334</c:v>
                </c:pt>
                <c:pt idx="166">
                  <c:v>99.92</c:v>
                </c:pt>
                <c:pt idx="169">
                  <c:v>1.7769999999999999</c:v>
                </c:pt>
                <c:pt idx="170">
                  <c:v>1.5499999999999998</c:v>
                </c:pt>
                <c:pt idx="171">
                  <c:v>1.226</c:v>
                </c:pt>
                <c:pt idx="173">
                  <c:v>99.99</c:v>
                </c:pt>
                <c:pt idx="174">
                  <c:v>0.99580000000000002</c:v>
                </c:pt>
                <c:pt idx="175">
                  <c:v>24.8</c:v>
                </c:pt>
                <c:pt idx="176">
                  <c:v>6.4809999999999999</c:v>
                </c:pt>
                <c:pt idx="178">
                  <c:v>3.5190000000000001</c:v>
                </c:pt>
                <c:pt idx="182">
                  <c:v>99.75</c:v>
                </c:pt>
                <c:pt idx="185">
                  <c:v>1.976</c:v>
                </c:pt>
                <c:pt idx="187">
                  <c:v>4.383</c:v>
                </c:pt>
                <c:pt idx="190">
                  <c:v>99.38</c:v>
                </c:pt>
                <c:pt idx="191">
                  <c:v>100</c:v>
                </c:pt>
                <c:pt idx="193">
                  <c:v>0.36659999999999998</c:v>
                </c:pt>
                <c:pt idx="194">
                  <c:v>3.1595</c:v>
                </c:pt>
                <c:pt idx="195">
                  <c:v>2.438333333333333</c:v>
                </c:pt>
                <c:pt idx="198">
                  <c:v>98.42</c:v>
                </c:pt>
                <c:pt idx="206">
                  <c:v>93.32</c:v>
                </c:pt>
                <c:pt idx="207">
                  <c:v>94.649999999999991</c:v>
                </c:pt>
                <c:pt idx="209">
                  <c:v>99.99</c:v>
                </c:pt>
                <c:pt idx="217">
                  <c:v>99.56</c:v>
                </c:pt>
                <c:pt idx="223">
                  <c:v>8.5679999999999996</c:v>
                </c:pt>
                <c:pt idx="224">
                  <c:v>99.99</c:v>
                </c:pt>
                <c:pt idx="227">
                  <c:v>100</c:v>
                </c:pt>
                <c:pt idx="228">
                  <c:v>1.605</c:v>
                </c:pt>
                <c:pt idx="230">
                  <c:v>99.87</c:v>
                </c:pt>
                <c:pt idx="231">
                  <c:v>4.9560000000000004</c:v>
                </c:pt>
                <c:pt idx="236">
                  <c:v>4.1760000000000002</c:v>
                </c:pt>
                <c:pt idx="237">
                  <c:v>4.915</c:v>
                </c:pt>
                <c:pt idx="240">
                  <c:v>99.98</c:v>
                </c:pt>
                <c:pt idx="242">
                  <c:v>2.279666666666667</c:v>
                </c:pt>
                <c:pt idx="243">
                  <c:v>6.4864999999999995</c:v>
                </c:pt>
                <c:pt idx="249">
                  <c:v>9.9049999999999994</c:v>
                </c:pt>
                <c:pt idx="252">
                  <c:v>1.4610000000000001</c:v>
                </c:pt>
                <c:pt idx="254">
                  <c:v>99.03</c:v>
                </c:pt>
                <c:pt idx="255">
                  <c:v>99.99</c:v>
                </c:pt>
                <c:pt idx="257">
                  <c:v>99.97999999999999</c:v>
                </c:pt>
                <c:pt idx="260">
                  <c:v>1.4910000000000001</c:v>
                </c:pt>
                <c:pt idx="261">
                  <c:v>99.820000000000007</c:v>
                </c:pt>
                <c:pt idx="265">
                  <c:v>0.96540000000000004</c:v>
                </c:pt>
                <c:pt idx="270">
                  <c:v>0.5918133333333333</c:v>
                </c:pt>
                <c:pt idx="271">
                  <c:v>96.88</c:v>
                </c:pt>
                <c:pt idx="273">
                  <c:v>5.141</c:v>
                </c:pt>
                <c:pt idx="275">
                  <c:v>99.59</c:v>
                </c:pt>
                <c:pt idx="276">
                  <c:v>99.986666666666679</c:v>
                </c:pt>
                <c:pt idx="278">
                  <c:v>0.32988000000000001</c:v>
                </c:pt>
                <c:pt idx="279">
                  <c:v>99.970000000000013</c:v>
                </c:pt>
                <c:pt idx="282">
                  <c:v>1.9565000000000001</c:v>
                </c:pt>
                <c:pt idx="286">
                  <c:v>0.75859999999999994</c:v>
                </c:pt>
                <c:pt idx="290">
                  <c:v>0.30170000000000002</c:v>
                </c:pt>
                <c:pt idx="291">
                  <c:v>99.18</c:v>
                </c:pt>
                <c:pt idx="294">
                  <c:v>98.454999999999998</c:v>
                </c:pt>
                <c:pt idx="297">
                  <c:v>99.99</c:v>
                </c:pt>
                <c:pt idx="299">
                  <c:v>99.44</c:v>
                </c:pt>
                <c:pt idx="300">
                  <c:v>99.39</c:v>
                </c:pt>
                <c:pt idx="302">
                  <c:v>2.379</c:v>
                </c:pt>
                <c:pt idx="303">
                  <c:v>5.04</c:v>
                </c:pt>
                <c:pt idx="305">
                  <c:v>99.64</c:v>
                </c:pt>
                <c:pt idx="306">
                  <c:v>3.3666666666666667</c:v>
                </c:pt>
                <c:pt idx="308">
                  <c:v>0.69130000000000003</c:v>
                </c:pt>
                <c:pt idx="312">
                  <c:v>99.936666666666667</c:v>
                </c:pt>
                <c:pt idx="314">
                  <c:v>0.1885</c:v>
                </c:pt>
                <c:pt idx="316">
                  <c:v>99.12</c:v>
                </c:pt>
                <c:pt idx="317">
                  <c:v>74.33</c:v>
                </c:pt>
                <c:pt idx="318">
                  <c:v>99.694999999999993</c:v>
                </c:pt>
                <c:pt idx="320">
                  <c:v>99.98</c:v>
                </c:pt>
                <c:pt idx="321">
                  <c:v>8.9640000000000004</c:v>
                </c:pt>
                <c:pt idx="322">
                  <c:v>95.77</c:v>
                </c:pt>
                <c:pt idx="323">
                  <c:v>0.96970000000000001</c:v>
                </c:pt>
                <c:pt idx="327">
                  <c:v>99.97</c:v>
                </c:pt>
                <c:pt idx="332">
                  <c:v>1.4612000000000001</c:v>
                </c:pt>
                <c:pt idx="334">
                  <c:v>99.73</c:v>
                </c:pt>
                <c:pt idx="337">
                  <c:v>0.27010000000000001</c:v>
                </c:pt>
                <c:pt idx="342">
                  <c:v>99.61</c:v>
                </c:pt>
                <c:pt idx="344">
                  <c:v>0.89529999999999998</c:v>
                </c:pt>
                <c:pt idx="347">
                  <c:v>96.68</c:v>
                </c:pt>
                <c:pt idx="350">
                  <c:v>1.8699999999999999</c:v>
                </c:pt>
                <c:pt idx="351">
                  <c:v>5.1150000000000002</c:v>
                </c:pt>
                <c:pt idx="354">
                  <c:v>3.8889999999999998</c:v>
                </c:pt>
                <c:pt idx="357">
                  <c:v>11.286000000000001</c:v>
                </c:pt>
                <c:pt idx="358">
                  <c:v>1.5636666666666665</c:v>
                </c:pt>
                <c:pt idx="359">
                  <c:v>1.2502333333333333</c:v>
                </c:pt>
                <c:pt idx="360">
                  <c:v>99.97</c:v>
                </c:pt>
                <c:pt idx="361">
                  <c:v>99.85</c:v>
                </c:pt>
                <c:pt idx="363">
                  <c:v>98.27000000000001</c:v>
                </c:pt>
                <c:pt idx="364">
                  <c:v>99.99</c:v>
                </c:pt>
                <c:pt idx="365">
                  <c:v>27.606666666666669</c:v>
                </c:pt>
                <c:pt idx="368">
                  <c:v>35.933333333333337</c:v>
                </c:pt>
                <c:pt idx="369">
                  <c:v>81.34</c:v>
                </c:pt>
                <c:pt idx="371">
                  <c:v>6.66</c:v>
                </c:pt>
                <c:pt idx="373">
                  <c:v>0.83250000000000002</c:v>
                </c:pt>
                <c:pt idx="376">
                  <c:v>5.6310000000000002</c:v>
                </c:pt>
                <c:pt idx="381">
                  <c:v>9.5583333333333318</c:v>
                </c:pt>
                <c:pt idx="382">
                  <c:v>1.4535</c:v>
                </c:pt>
                <c:pt idx="387">
                  <c:v>97.08</c:v>
                </c:pt>
                <c:pt idx="391">
                  <c:v>78.86</c:v>
                </c:pt>
                <c:pt idx="392">
                  <c:v>3.0839999999999996</c:v>
                </c:pt>
                <c:pt idx="397">
                  <c:v>0.63919999999999999</c:v>
                </c:pt>
                <c:pt idx="401">
                  <c:v>0.56640000000000001</c:v>
                </c:pt>
                <c:pt idx="406">
                  <c:v>1.6614499999999999</c:v>
                </c:pt>
                <c:pt idx="409">
                  <c:v>99.42</c:v>
                </c:pt>
                <c:pt idx="411">
                  <c:v>1.6160000000000001</c:v>
                </c:pt>
                <c:pt idx="413">
                  <c:v>99.43</c:v>
                </c:pt>
                <c:pt idx="420">
                  <c:v>98.88</c:v>
                </c:pt>
                <c:pt idx="421">
                  <c:v>99.56</c:v>
                </c:pt>
                <c:pt idx="422">
                  <c:v>99.78</c:v>
                </c:pt>
                <c:pt idx="426">
                  <c:v>99.974999999999994</c:v>
                </c:pt>
                <c:pt idx="429">
                  <c:v>1.873</c:v>
                </c:pt>
                <c:pt idx="431">
                  <c:v>2.6909999999999998</c:v>
                </c:pt>
                <c:pt idx="434">
                  <c:v>1.835</c:v>
                </c:pt>
                <c:pt idx="435">
                  <c:v>99.78</c:v>
                </c:pt>
                <c:pt idx="438">
                  <c:v>1.224</c:v>
                </c:pt>
                <c:pt idx="441">
                  <c:v>99.984999999999999</c:v>
                </c:pt>
                <c:pt idx="442">
                  <c:v>81.16</c:v>
                </c:pt>
                <c:pt idx="443">
                  <c:v>99.93</c:v>
                </c:pt>
                <c:pt idx="444">
                  <c:v>99.88</c:v>
                </c:pt>
                <c:pt idx="448">
                  <c:v>2.5419999999999998</c:v>
                </c:pt>
                <c:pt idx="450">
                  <c:v>99.54</c:v>
                </c:pt>
                <c:pt idx="451">
                  <c:v>5.9050000000000002</c:v>
                </c:pt>
                <c:pt idx="452">
                  <c:v>99.896666666666661</c:v>
                </c:pt>
                <c:pt idx="453">
                  <c:v>4.5659999999999998</c:v>
                </c:pt>
                <c:pt idx="455">
                  <c:v>2.9113333333333333</c:v>
                </c:pt>
                <c:pt idx="456">
                  <c:v>2.9939999999999998</c:v>
                </c:pt>
                <c:pt idx="457">
                  <c:v>4.0640000000000001</c:v>
                </c:pt>
                <c:pt idx="458">
                  <c:v>2.8769999999999998</c:v>
                </c:pt>
                <c:pt idx="460">
                  <c:v>1.3205</c:v>
                </c:pt>
                <c:pt idx="461">
                  <c:v>1.198</c:v>
                </c:pt>
                <c:pt idx="462">
                  <c:v>2.3275000000000001</c:v>
                </c:pt>
                <c:pt idx="472">
                  <c:v>6.9576666666666673</c:v>
                </c:pt>
                <c:pt idx="475">
                  <c:v>97.773333333333326</c:v>
                </c:pt>
                <c:pt idx="477">
                  <c:v>19.16</c:v>
                </c:pt>
                <c:pt idx="478">
                  <c:v>8.1080000000000005</c:v>
                </c:pt>
                <c:pt idx="479">
                  <c:v>98</c:v>
                </c:pt>
                <c:pt idx="480">
                  <c:v>96.970000000000013</c:v>
                </c:pt>
                <c:pt idx="482">
                  <c:v>1.7649999999999999</c:v>
                </c:pt>
                <c:pt idx="483">
                  <c:v>99.7</c:v>
                </c:pt>
                <c:pt idx="486">
                  <c:v>99.97</c:v>
                </c:pt>
                <c:pt idx="489">
                  <c:v>0.66104999999999992</c:v>
                </c:pt>
                <c:pt idx="490">
                  <c:v>97.27</c:v>
                </c:pt>
                <c:pt idx="492">
                  <c:v>1.0623666666666667</c:v>
                </c:pt>
                <c:pt idx="500">
                  <c:v>97.28</c:v>
                </c:pt>
                <c:pt idx="502">
                  <c:v>100</c:v>
                </c:pt>
                <c:pt idx="504">
                  <c:v>92.94</c:v>
                </c:pt>
                <c:pt idx="505">
                  <c:v>99.9</c:v>
                </c:pt>
                <c:pt idx="506">
                  <c:v>13.295</c:v>
                </c:pt>
                <c:pt idx="507">
                  <c:v>96.3</c:v>
                </c:pt>
                <c:pt idx="510">
                  <c:v>1.1422999999999999</c:v>
                </c:pt>
                <c:pt idx="516">
                  <c:v>99.984999999999999</c:v>
                </c:pt>
                <c:pt idx="520">
                  <c:v>99.99</c:v>
                </c:pt>
                <c:pt idx="522">
                  <c:v>11.36</c:v>
                </c:pt>
                <c:pt idx="524">
                  <c:v>78.91</c:v>
                </c:pt>
                <c:pt idx="538">
                  <c:v>0.72919999999999996</c:v>
                </c:pt>
                <c:pt idx="541">
                  <c:v>2.3826666666666667</c:v>
                </c:pt>
                <c:pt idx="543">
                  <c:v>1.377</c:v>
                </c:pt>
                <c:pt idx="556">
                  <c:v>2.1015000000000001</c:v>
                </c:pt>
                <c:pt idx="558">
                  <c:v>99.11</c:v>
                </c:pt>
                <c:pt idx="559">
                  <c:v>0.38519999999999999</c:v>
                </c:pt>
                <c:pt idx="562">
                  <c:v>36.979999999999997</c:v>
                </c:pt>
                <c:pt idx="563">
                  <c:v>7.9619999999999997</c:v>
                </c:pt>
                <c:pt idx="564">
                  <c:v>1.0261</c:v>
                </c:pt>
                <c:pt idx="569">
                  <c:v>99.800000000000011</c:v>
                </c:pt>
                <c:pt idx="576">
                  <c:v>7.3970000000000002</c:v>
                </c:pt>
                <c:pt idx="577">
                  <c:v>97.82</c:v>
                </c:pt>
                <c:pt idx="578">
                  <c:v>2.3220000000000001</c:v>
                </c:pt>
                <c:pt idx="584">
                  <c:v>0.39365</c:v>
                </c:pt>
                <c:pt idx="587">
                  <c:v>4.4399999999999995</c:v>
                </c:pt>
                <c:pt idx="595">
                  <c:v>73.7</c:v>
                </c:pt>
                <c:pt idx="596">
                  <c:v>2.6640000000000001</c:v>
                </c:pt>
                <c:pt idx="597">
                  <c:v>99.3</c:v>
                </c:pt>
                <c:pt idx="598">
                  <c:v>99.43</c:v>
                </c:pt>
                <c:pt idx="599">
                  <c:v>99.995000000000005</c:v>
                </c:pt>
                <c:pt idx="603">
                  <c:v>1.097</c:v>
                </c:pt>
                <c:pt idx="605">
                  <c:v>8.6125000000000007</c:v>
                </c:pt>
                <c:pt idx="616">
                  <c:v>14.46</c:v>
                </c:pt>
                <c:pt idx="619">
                  <c:v>99.424999999999997</c:v>
                </c:pt>
                <c:pt idx="624">
                  <c:v>83.08</c:v>
                </c:pt>
                <c:pt idx="630">
                  <c:v>22.175000000000001</c:v>
                </c:pt>
                <c:pt idx="631">
                  <c:v>0.495</c:v>
                </c:pt>
                <c:pt idx="632">
                  <c:v>0.60410000000000008</c:v>
                </c:pt>
                <c:pt idx="633">
                  <c:v>0.70690000000000008</c:v>
                </c:pt>
                <c:pt idx="634">
                  <c:v>3.2220000000000004</c:v>
                </c:pt>
                <c:pt idx="635">
                  <c:v>1.1616666666666666</c:v>
                </c:pt>
                <c:pt idx="638">
                  <c:v>0.35620000000000002</c:v>
                </c:pt>
                <c:pt idx="676">
                  <c:v>1.359</c:v>
                </c:pt>
                <c:pt idx="678">
                  <c:v>2.129</c:v>
                </c:pt>
                <c:pt idx="695">
                  <c:v>5.4450000000000003</c:v>
                </c:pt>
                <c:pt idx="716">
                  <c:v>5.3529999999999998</c:v>
                </c:pt>
                <c:pt idx="719">
                  <c:v>99.29</c:v>
                </c:pt>
                <c:pt idx="745">
                  <c:v>0.72550000000000003</c:v>
                </c:pt>
                <c:pt idx="765">
                  <c:v>98.41</c:v>
                </c:pt>
                <c:pt idx="790">
                  <c:v>99.884999999999991</c:v>
                </c:pt>
                <c:pt idx="801">
                  <c:v>2.8316666666666666</c:v>
                </c:pt>
                <c:pt idx="804">
                  <c:v>94.61</c:v>
                </c:pt>
                <c:pt idx="816">
                  <c:v>99.73</c:v>
                </c:pt>
                <c:pt idx="823">
                  <c:v>1.19</c:v>
                </c:pt>
                <c:pt idx="825">
                  <c:v>98.22</c:v>
                </c:pt>
                <c:pt idx="834">
                  <c:v>99.93</c:v>
                </c:pt>
                <c:pt idx="860">
                  <c:v>96.97</c:v>
                </c:pt>
                <c:pt idx="866">
                  <c:v>99.99</c:v>
                </c:pt>
                <c:pt idx="888">
                  <c:v>99.47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23-43F5-92C6-2B9058952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5572335"/>
        <c:axId val="1361326799"/>
      </c:scatterChart>
      <c:valAx>
        <c:axId val="1615572335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% of NTAed Proteins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326799"/>
        <c:crosses val="autoZero"/>
        <c:crossBetween val="midCat"/>
        <c:majorUnit val="25"/>
      </c:valAx>
      <c:valAx>
        <c:axId val="1361326799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NTA Yield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572335"/>
        <c:crosses val="autoZero"/>
        <c:crossBetween val="midCat"/>
        <c:majorUnit val="25"/>
      </c:valAx>
    </c:plotArea>
    <c:legend>
      <c:legendPos val="tr"/>
      <c:layout>
        <c:manualLayout>
          <c:xMode val="edge"/>
          <c:yMode val="edge"/>
          <c:x val="0.75877499999999998"/>
          <c:y val="0.13437305555555559"/>
          <c:w val="0.18036414141414142"/>
          <c:h val="0.1275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Plastidic Proteins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Col0 (118)</c:v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'Plastidic NTA Variations'!$H$3:$H$326</c:f>
              <c:numCache>
                <c:formatCode>0.00</c:formatCode>
                <c:ptCount val="324"/>
                <c:pt idx="0">
                  <c:v>0.84745762711864403</c:v>
                </c:pt>
                <c:pt idx="1">
                  <c:v>8.4745762711864376</c:v>
                </c:pt>
                <c:pt idx="2">
                  <c:v>2.5423728813559321</c:v>
                </c:pt>
                <c:pt idx="4">
                  <c:v>5.0847457627118633</c:v>
                </c:pt>
                <c:pt idx="5">
                  <c:v>6.7796610169491505</c:v>
                </c:pt>
                <c:pt idx="10">
                  <c:v>11.864406779661012</c:v>
                </c:pt>
                <c:pt idx="11">
                  <c:v>11.016949152542368</c:v>
                </c:pt>
                <c:pt idx="16">
                  <c:v>14.406779661016943</c:v>
                </c:pt>
                <c:pt idx="17">
                  <c:v>15.254237288135586</c:v>
                </c:pt>
                <c:pt idx="19">
                  <c:v>16.949152542372875</c:v>
                </c:pt>
                <c:pt idx="20">
                  <c:v>19.491525423728806</c:v>
                </c:pt>
                <c:pt idx="21">
                  <c:v>17.796610169491519</c:v>
                </c:pt>
                <c:pt idx="23">
                  <c:v>25.423728813559311</c:v>
                </c:pt>
                <c:pt idx="24">
                  <c:v>22.88135593220338</c:v>
                </c:pt>
                <c:pt idx="25">
                  <c:v>23.728813559322024</c:v>
                </c:pt>
                <c:pt idx="26">
                  <c:v>30.508474576271173</c:v>
                </c:pt>
                <c:pt idx="27">
                  <c:v>33.898305084745751</c:v>
                </c:pt>
                <c:pt idx="29">
                  <c:v>28.813559322033885</c:v>
                </c:pt>
                <c:pt idx="30">
                  <c:v>27.966101694915242</c:v>
                </c:pt>
                <c:pt idx="31">
                  <c:v>32.203389830508463</c:v>
                </c:pt>
                <c:pt idx="32">
                  <c:v>48.305084745762692</c:v>
                </c:pt>
                <c:pt idx="33">
                  <c:v>33.050847457627107</c:v>
                </c:pt>
                <c:pt idx="34">
                  <c:v>47.457627118644048</c:v>
                </c:pt>
                <c:pt idx="35">
                  <c:v>35.593220338983038</c:v>
                </c:pt>
                <c:pt idx="42">
                  <c:v>54.237288135593197</c:v>
                </c:pt>
                <c:pt idx="43">
                  <c:v>36.440677966101681</c:v>
                </c:pt>
                <c:pt idx="44">
                  <c:v>34.745762711864394</c:v>
                </c:pt>
                <c:pt idx="45">
                  <c:v>61.864406779660989</c:v>
                </c:pt>
                <c:pt idx="46">
                  <c:v>42.372881355932186</c:v>
                </c:pt>
                <c:pt idx="47">
                  <c:v>45.762711864406761</c:v>
                </c:pt>
                <c:pt idx="49">
                  <c:v>44.915254237288117</c:v>
                </c:pt>
                <c:pt idx="50">
                  <c:v>52.542372881355909</c:v>
                </c:pt>
                <c:pt idx="52">
                  <c:v>44.067796610169474</c:v>
                </c:pt>
                <c:pt idx="53">
                  <c:v>43.22033898305083</c:v>
                </c:pt>
                <c:pt idx="54">
                  <c:v>38.135593220338968</c:v>
                </c:pt>
                <c:pt idx="55">
                  <c:v>50.847457627118622</c:v>
                </c:pt>
                <c:pt idx="56">
                  <c:v>51.694915254237266</c:v>
                </c:pt>
                <c:pt idx="58">
                  <c:v>46.610169491525404</c:v>
                </c:pt>
                <c:pt idx="59">
                  <c:v>55.932203389830484</c:v>
                </c:pt>
                <c:pt idx="60">
                  <c:v>40.677966101694899</c:v>
                </c:pt>
                <c:pt idx="61">
                  <c:v>41.525423728813543</c:v>
                </c:pt>
                <c:pt idx="62">
                  <c:v>61.016949152542345</c:v>
                </c:pt>
                <c:pt idx="63">
                  <c:v>76.271186440677937</c:v>
                </c:pt>
                <c:pt idx="65">
                  <c:v>85.593220338983016</c:v>
                </c:pt>
                <c:pt idx="66">
                  <c:v>81.355932203389798</c:v>
                </c:pt>
                <c:pt idx="69">
                  <c:v>94.915254237288096</c:v>
                </c:pt>
                <c:pt idx="70">
                  <c:v>60.169491525423702</c:v>
                </c:pt>
                <c:pt idx="71">
                  <c:v>65.25423728813557</c:v>
                </c:pt>
                <c:pt idx="73">
                  <c:v>56.779661016949127</c:v>
                </c:pt>
                <c:pt idx="74">
                  <c:v>67.796610169491501</c:v>
                </c:pt>
                <c:pt idx="75">
                  <c:v>53.389830508474553</c:v>
                </c:pt>
                <c:pt idx="76">
                  <c:v>77.118644067796581</c:v>
                </c:pt>
                <c:pt idx="77">
                  <c:v>86.44067796610166</c:v>
                </c:pt>
                <c:pt idx="78">
                  <c:v>58.474576271186415</c:v>
                </c:pt>
                <c:pt idx="80">
                  <c:v>93.220338983050809</c:v>
                </c:pt>
                <c:pt idx="81">
                  <c:v>68.644067796610145</c:v>
                </c:pt>
                <c:pt idx="82">
                  <c:v>75.423728813559293</c:v>
                </c:pt>
                <c:pt idx="84">
                  <c:v>92.372881355932165</c:v>
                </c:pt>
                <c:pt idx="85">
                  <c:v>89.830508474576234</c:v>
                </c:pt>
                <c:pt idx="86">
                  <c:v>88.983050847457591</c:v>
                </c:pt>
                <c:pt idx="87">
                  <c:v>73.728813559322006</c:v>
                </c:pt>
                <c:pt idx="91">
                  <c:v>77.966101694915224</c:v>
                </c:pt>
                <c:pt idx="92">
                  <c:v>74.57627118644065</c:v>
                </c:pt>
                <c:pt idx="93">
                  <c:v>72.881355932203363</c:v>
                </c:pt>
                <c:pt idx="95">
                  <c:v>95.762711864406739</c:v>
                </c:pt>
                <c:pt idx="96">
                  <c:v>87.288135593220304</c:v>
                </c:pt>
                <c:pt idx="97">
                  <c:v>79.661016949152511</c:v>
                </c:pt>
                <c:pt idx="98">
                  <c:v>84.745762711864373</c:v>
                </c:pt>
                <c:pt idx="99">
                  <c:v>88.135593220338947</c:v>
                </c:pt>
                <c:pt idx="100">
                  <c:v>80.508474576271155</c:v>
                </c:pt>
                <c:pt idx="101">
                  <c:v>90.677966101694878</c:v>
                </c:pt>
                <c:pt idx="102">
                  <c:v>82.203389830508442</c:v>
                </c:pt>
                <c:pt idx="103">
                  <c:v>55.08474576271184</c:v>
                </c:pt>
                <c:pt idx="104">
                  <c:v>99.152542372881314</c:v>
                </c:pt>
                <c:pt idx="107">
                  <c:v>4.2372881355932197</c:v>
                </c:pt>
                <c:pt idx="109">
                  <c:v>5.9322033898305069</c:v>
                </c:pt>
                <c:pt idx="112">
                  <c:v>10.169491525423725</c:v>
                </c:pt>
                <c:pt idx="113">
                  <c:v>16.101694915254232</c:v>
                </c:pt>
                <c:pt idx="114">
                  <c:v>18.644067796610162</c:v>
                </c:pt>
                <c:pt idx="115">
                  <c:v>20.33898305084745</c:v>
                </c:pt>
                <c:pt idx="116">
                  <c:v>21.186440677966093</c:v>
                </c:pt>
                <c:pt idx="118">
                  <c:v>26.271186440677955</c:v>
                </c:pt>
                <c:pt idx="119">
                  <c:v>29.661016949152529</c:v>
                </c:pt>
                <c:pt idx="121">
                  <c:v>27.118644067796598</c:v>
                </c:pt>
                <c:pt idx="126">
                  <c:v>39.830508474576256</c:v>
                </c:pt>
                <c:pt idx="128">
                  <c:v>49.152542372881335</c:v>
                </c:pt>
                <c:pt idx="129">
                  <c:v>59.322033898305058</c:v>
                </c:pt>
                <c:pt idx="130">
                  <c:v>63.559322033898276</c:v>
                </c:pt>
                <c:pt idx="131">
                  <c:v>37.288135593220325</c:v>
                </c:pt>
                <c:pt idx="132">
                  <c:v>78.813559322033868</c:v>
                </c:pt>
                <c:pt idx="133">
                  <c:v>83.898305084745729</c:v>
                </c:pt>
                <c:pt idx="135">
                  <c:v>91.525423728813522</c:v>
                </c:pt>
                <c:pt idx="138">
                  <c:v>1.6949152542372881</c:v>
                </c:pt>
                <c:pt idx="139">
                  <c:v>3.3898305084745761</c:v>
                </c:pt>
                <c:pt idx="140">
                  <c:v>7.6271186440677941</c:v>
                </c:pt>
                <c:pt idx="141">
                  <c:v>9.3220338983050812</c:v>
                </c:pt>
                <c:pt idx="142">
                  <c:v>12.711864406779656</c:v>
                </c:pt>
                <c:pt idx="143">
                  <c:v>13.559322033898299</c:v>
                </c:pt>
                <c:pt idx="144">
                  <c:v>22.033898305084737</c:v>
                </c:pt>
                <c:pt idx="145">
                  <c:v>24.576271186440668</c:v>
                </c:pt>
                <c:pt idx="146">
                  <c:v>31.355932203389816</c:v>
                </c:pt>
                <c:pt idx="147">
                  <c:v>38.983050847457612</c:v>
                </c:pt>
                <c:pt idx="148">
                  <c:v>49.999999999999979</c:v>
                </c:pt>
                <c:pt idx="149">
                  <c:v>57.627118644067771</c:v>
                </c:pt>
                <c:pt idx="150">
                  <c:v>62.711864406779632</c:v>
                </c:pt>
                <c:pt idx="151">
                  <c:v>64.406779661016927</c:v>
                </c:pt>
                <c:pt idx="152">
                  <c:v>66.101694915254214</c:v>
                </c:pt>
                <c:pt idx="153">
                  <c:v>66.949152542372858</c:v>
                </c:pt>
                <c:pt idx="154">
                  <c:v>69.491525423728788</c:v>
                </c:pt>
                <c:pt idx="155">
                  <c:v>70.338983050847432</c:v>
                </c:pt>
                <c:pt idx="156">
                  <c:v>71.186440677966075</c:v>
                </c:pt>
                <c:pt idx="157">
                  <c:v>72.033898305084719</c:v>
                </c:pt>
                <c:pt idx="158">
                  <c:v>83.050847457627086</c:v>
                </c:pt>
                <c:pt idx="159">
                  <c:v>94.067796610169452</c:v>
                </c:pt>
                <c:pt idx="160">
                  <c:v>96.610169491525383</c:v>
                </c:pt>
                <c:pt idx="161">
                  <c:v>97.457627118644027</c:v>
                </c:pt>
                <c:pt idx="162">
                  <c:v>98.30508474576267</c:v>
                </c:pt>
                <c:pt idx="163">
                  <c:v>99.999999999999957</c:v>
                </c:pt>
              </c:numCache>
            </c:numRef>
          </c:xVal>
          <c:yVal>
            <c:numRef>
              <c:f>'Plastidic NTA Variations'!$I$3:$I$326</c:f>
              <c:numCache>
                <c:formatCode>0.00</c:formatCode>
                <c:ptCount val="324"/>
                <c:pt idx="0">
                  <c:v>99.990000000000009</c:v>
                </c:pt>
                <c:pt idx="1">
                  <c:v>89.800000000000011</c:v>
                </c:pt>
                <c:pt idx="2">
                  <c:v>99.875</c:v>
                </c:pt>
                <c:pt idx="4">
                  <c:v>95.86</c:v>
                </c:pt>
                <c:pt idx="5">
                  <c:v>94.776666666666685</c:v>
                </c:pt>
                <c:pt idx="10">
                  <c:v>82.2</c:v>
                </c:pt>
                <c:pt idx="11">
                  <c:v>84.44</c:v>
                </c:pt>
                <c:pt idx="16">
                  <c:v>49.6</c:v>
                </c:pt>
                <c:pt idx="17">
                  <c:v>38.43</c:v>
                </c:pt>
                <c:pt idx="19">
                  <c:v>32.356666666666662</c:v>
                </c:pt>
                <c:pt idx="20">
                  <c:v>20.34</c:v>
                </c:pt>
                <c:pt idx="21">
                  <c:v>26.454999999999998</c:v>
                </c:pt>
                <c:pt idx="23">
                  <c:v>9.9845000000000006</c:v>
                </c:pt>
                <c:pt idx="24">
                  <c:v>11.607333333333335</c:v>
                </c:pt>
                <c:pt idx="25">
                  <c:v>10.19</c:v>
                </c:pt>
                <c:pt idx="26">
                  <c:v>7.0060000000000002</c:v>
                </c:pt>
                <c:pt idx="27">
                  <c:v>5.0460000000000003</c:v>
                </c:pt>
                <c:pt idx="29">
                  <c:v>8.0619999999999994</c:v>
                </c:pt>
                <c:pt idx="30">
                  <c:v>8.0975000000000001</c:v>
                </c:pt>
                <c:pt idx="31">
                  <c:v>6.601</c:v>
                </c:pt>
                <c:pt idx="32">
                  <c:v>2.754</c:v>
                </c:pt>
                <c:pt idx="33">
                  <c:v>6.4480000000000004</c:v>
                </c:pt>
                <c:pt idx="34">
                  <c:v>2.7770000000000001</c:v>
                </c:pt>
                <c:pt idx="35">
                  <c:v>4.5633333333333335</c:v>
                </c:pt>
                <c:pt idx="42">
                  <c:v>2.3289999999999997</c:v>
                </c:pt>
                <c:pt idx="43">
                  <c:v>4.1083333333333334</c:v>
                </c:pt>
                <c:pt idx="44">
                  <c:v>4.6280000000000001</c:v>
                </c:pt>
                <c:pt idx="45">
                  <c:v>1.6499999999999997</c:v>
                </c:pt>
                <c:pt idx="46">
                  <c:v>3.0399999999999996</c:v>
                </c:pt>
                <c:pt idx="47">
                  <c:v>2.9053333333333335</c:v>
                </c:pt>
                <c:pt idx="49">
                  <c:v>2.9589999999999996</c:v>
                </c:pt>
                <c:pt idx="50">
                  <c:v>2.4595000000000002</c:v>
                </c:pt>
                <c:pt idx="52">
                  <c:v>2.9953333333333334</c:v>
                </c:pt>
                <c:pt idx="53">
                  <c:v>3.0110000000000001</c:v>
                </c:pt>
                <c:pt idx="54">
                  <c:v>3.472</c:v>
                </c:pt>
                <c:pt idx="55">
                  <c:v>2.5313333333333334</c:v>
                </c:pt>
                <c:pt idx="56">
                  <c:v>2.524</c:v>
                </c:pt>
                <c:pt idx="58">
                  <c:v>2.8220000000000001</c:v>
                </c:pt>
                <c:pt idx="59">
                  <c:v>2.19</c:v>
                </c:pt>
                <c:pt idx="60">
                  <c:v>3.1139999999999999</c:v>
                </c:pt>
                <c:pt idx="61">
                  <c:v>3.0449999999999999</c:v>
                </c:pt>
                <c:pt idx="62">
                  <c:v>1.6619999999999999</c:v>
                </c:pt>
                <c:pt idx="63">
                  <c:v>0.94584999999999997</c:v>
                </c:pt>
                <c:pt idx="65">
                  <c:v>0.56455</c:v>
                </c:pt>
                <c:pt idx="66">
                  <c:v>0.75090000000000001</c:v>
                </c:pt>
                <c:pt idx="69">
                  <c:v>0.33904999999999996</c:v>
                </c:pt>
                <c:pt idx="70">
                  <c:v>1.7109999999999999</c:v>
                </c:pt>
                <c:pt idx="71">
                  <c:v>1.4590000000000001</c:v>
                </c:pt>
                <c:pt idx="73">
                  <c:v>2.1339999999999999</c:v>
                </c:pt>
                <c:pt idx="74">
                  <c:v>1.3035000000000001</c:v>
                </c:pt>
                <c:pt idx="75">
                  <c:v>2.3354999999999997</c:v>
                </c:pt>
                <c:pt idx="76">
                  <c:v>0.93506666666666671</c:v>
                </c:pt>
                <c:pt idx="77">
                  <c:v>0.54090000000000005</c:v>
                </c:pt>
                <c:pt idx="78">
                  <c:v>1.788</c:v>
                </c:pt>
                <c:pt idx="80">
                  <c:v>0.36</c:v>
                </c:pt>
                <c:pt idx="81">
                  <c:v>1.2504999999999999</c:v>
                </c:pt>
                <c:pt idx="82">
                  <c:v>0.99516666666666653</c:v>
                </c:pt>
                <c:pt idx="84">
                  <c:v>0.37534999999999996</c:v>
                </c:pt>
                <c:pt idx="85">
                  <c:v>0.50509999999999999</c:v>
                </c:pt>
                <c:pt idx="86">
                  <c:v>0.5210999999999999</c:v>
                </c:pt>
                <c:pt idx="87">
                  <c:v>1.0864</c:v>
                </c:pt>
                <c:pt idx="91">
                  <c:v>0.86596666666666666</c:v>
                </c:pt>
                <c:pt idx="92">
                  <c:v>1.0627499999999999</c:v>
                </c:pt>
                <c:pt idx="93">
                  <c:v>1.1179666666666668</c:v>
                </c:pt>
                <c:pt idx="95">
                  <c:v>0.31860309999999997</c:v>
                </c:pt>
                <c:pt idx="96">
                  <c:v>0.53372333333333333</c:v>
                </c:pt>
                <c:pt idx="97">
                  <c:v>0.81895000000000007</c:v>
                </c:pt>
                <c:pt idx="98">
                  <c:v>0.60099999999999998</c:v>
                </c:pt>
                <c:pt idx="99">
                  <c:v>0.53190000000000004</c:v>
                </c:pt>
                <c:pt idx="100">
                  <c:v>0.75660000000000005</c:v>
                </c:pt>
                <c:pt idx="101">
                  <c:v>0.49140000000000006</c:v>
                </c:pt>
                <c:pt idx="102">
                  <c:v>0.71789273333333325</c:v>
                </c:pt>
                <c:pt idx="103">
                  <c:v>2.2167999999999997</c:v>
                </c:pt>
                <c:pt idx="104">
                  <c:v>0.1033</c:v>
                </c:pt>
                <c:pt idx="107">
                  <c:v>96.88</c:v>
                </c:pt>
                <c:pt idx="109">
                  <c:v>95.03</c:v>
                </c:pt>
                <c:pt idx="112">
                  <c:v>85.05</c:v>
                </c:pt>
                <c:pt idx="113">
                  <c:v>38.06</c:v>
                </c:pt>
                <c:pt idx="114">
                  <c:v>25.65</c:v>
                </c:pt>
                <c:pt idx="115">
                  <c:v>19.96</c:v>
                </c:pt>
                <c:pt idx="116">
                  <c:v>17.329999999999998</c:v>
                </c:pt>
                <c:pt idx="118">
                  <c:v>9.8335000000000008</c:v>
                </c:pt>
                <c:pt idx="119">
                  <c:v>7.3479999999999999</c:v>
                </c:pt>
                <c:pt idx="121">
                  <c:v>9.7134999999999998</c:v>
                </c:pt>
                <c:pt idx="126">
                  <c:v>3.1970000000000001</c:v>
                </c:pt>
                <c:pt idx="128">
                  <c:v>2.6520000000000001</c:v>
                </c:pt>
                <c:pt idx="129">
                  <c:v>1.7635000000000001</c:v>
                </c:pt>
                <c:pt idx="130">
                  <c:v>1.56</c:v>
                </c:pt>
                <c:pt idx="131">
                  <c:v>3.5365000000000002</c:v>
                </c:pt>
                <c:pt idx="132">
                  <c:v>0.83879999999999999</c:v>
                </c:pt>
                <c:pt idx="133">
                  <c:v>0.63979999999999992</c:v>
                </c:pt>
                <c:pt idx="135">
                  <c:v>0.46610000000000001</c:v>
                </c:pt>
                <c:pt idx="138">
                  <c:v>99.99</c:v>
                </c:pt>
                <c:pt idx="139">
                  <c:v>99.44</c:v>
                </c:pt>
                <c:pt idx="140">
                  <c:v>92.49</c:v>
                </c:pt>
                <c:pt idx="141">
                  <c:v>87.75</c:v>
                </c:pt>
                <c:pt idx="142">
                  <c:v>67.48</c:v>
                </c:pt>
                <c:pt idx="143">
                  <c:v>62.23</c:v>
                </c:pt>
                <c:pt idx="144">
                  <c:v>12.95</c:v>
                </c:pt>
                <c:pt idx="145">
                  <c:v>10.1</c:v>
                </c:pt>
                <c:pt idx="146">
                  <c:v>6.8579999999999997</c:v>
                </c:pt>
                <c:pt idx="147">
                  <c:v>3.452</c:v>
                </c:pt>
                <c:pt idx="148">
                  <c:v>2.5830000000000002</c:v>
                </c:pt>
                <c:pt idx="149">
                  <c:v>1.8680000000000001</c:v>
                </c:pt>
                <c:pt idx="150">
                  <c:v>1.629</c:v>
                </c:pt>
                <c:pt idx="151">
                  <c:v>1.4684999999999999</c:v>
                </c:pt>
                <c:pt idx="152">
                  <c:v>1.4484499999999998</c:v>
                </c:pt>
                <c:pt idx="153">
                  <c:v>1.347</c:v>
                </c:pt>
                <c:pt idx="154">
                  <c:v>1.2145000000000001</c:v>
                </c:pt>
                <c:pt idx="155">
                  <c:v>1.19</c:v>
                </c:pt>
                <c:pt idx="156">
                  <c:v>1.1759999999999999</c:v>
                </c:pt>
                <c:pt idx="157">
                  <c:v>1.151</c:v>
                </c:pt>
                <c:pt idx="158">
                  <c:v>0.66600000000000004</c:v>
                </c:pt>
                <c:pt idx="159">
                  <c:v>0.35139999999999999</c:v>
                </c:pt>
                <c:pt idx="160">
                  <c:v>0.28149999999999997</c:v>
                </c:pt>
                <c:pt idx="161">
                  <c:v>0.26490000000000002</c:v>
                </c:pt>
                <c:pt idx="162">
                  <c:v>0.18840000000000001</c:v>
                </c:pt>
                <c:pt idx="163">
                  <c:v>6.5240000000000003E-3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11-4BB8-9125-08479A39C6B2}"/>
            </c:ext>
          </c:extLst>
        </c:ser>
        <c:ser>
          <c:idx val="1"/>
          <c:order val="1"/>
          <c:tx>
            <c:v>D10 (113)</c:v>
          </c:tx>
          <c:spPr>
            <a:ln w="19050">
              <a:noFill/>
            </a:ln>
          </c:spPr>
          <c:marker>
            <c:symbol val="diamond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'Plastidic NTA Variations'!$L$3:$L$326</c:f>
              <c:numCache>
                <c:formatCode>0.00</c:formatCode>
                <c:ptCount val="324"/>
                <c:pt idx="0">
                  <c:v>1.7699115044247788</c:v>
                </c:pt>
                <c:pt idx="1">
                  <c:v>8.8495575221238969</c:v>
                </c:pt>
                <c:pt idx="2">
                  <c:v>4.4247787610619476</c:v>
                </c:pt>
                <c:pt idx="3">
                  <c:v>6.1946902654867273</c:v>
                </c:pt>
                <c:pt idx="4">
                  <c:v>5.3097345132743374</c:v>
                </c:pt>
                <c:pt idx="5">
                  <c:v>7.0796460176991172</c:v>
                </c:pt>
                <c:pt idx="10">
                  <c:v>13.274336283185846</c:v>
                </c:pt>
                <c:pt idx="11">
                  <c:v>9.7345132743362868</c:v>
                </c:pt>
                <c:pt idx="14">
                  <c:v>14.159292035398236</c:v>
                </c:pt>
                <c:pt idx="16">
                  <c:v>15.044247787610626</c:v>
                </c:pt>
                <c:pt idx="17">
                  <c:v>15.929203539823016</c:v>
                </c:pt>
                <c:pt idx="19">
                  <c:v>17.699115044247794</c:v>
                </c:pt>
                <c:pt idx="20">
                  <c:v>23.008849557522122</c:v>
                </c:pt>
                <c:pt idx="21">
                  <c:v>19.46902654867257</c:v>
                </c:pt>
                <c:pt idx="23">
                  <c:v>28.318584070796451</c:v>
                </c:pt>
                <c:pt idx="24">
                  <c:v>25.663716814159287</c:v>
                </c:pt>
                <c:pt idx="25">
                  <c:v>24.778761061946899</c:v>
                </c:pt>
                <c:pt idx="26">
                  <c:v>47.787610619469049</c:v>
                </c:pt>
                <c:pt idx="28">
                  <c:v>23.89380530973451</c:v>
                </c:pt>
                <c:pt idx="29">
                  <c:v>29.203539823008839</c:v>
                </c:pt>
                <c:pt idx="30">
                  <c:v>32.743362831858391</c:v>
                </c:pt>
                <c:pt idx="31">
                  <c:v>31.858407079646003</c:v>
                </c:pt>
                <c:pt idx="32">
                  <c:v>35.398230088495566</c:v>
                </c:pt>
                <c:pt idx="33">
                  <c:v>40.707964601769916</c:v>
                </c:pt>
                <c:pt idx="34">
                  <c:v>36.283185840707958</c:v>
                </c:pt>
                <c:pt idx="35">
                  <c:v>81.415929203539932</c:v>
                </c:pt>
                <c:pt idx="38">
                  <c:v>33.628318584070783</c:v>
                </c:pt>
                <c:pt idx="39">
                  <c:v>45.132743362831874</c:v>
                </c:pt>
                <c:pt idx="40">
                  <c:v>37.16814159292035</c:v>
                </c:pt>
                <c:pt idx="42">
                  <c:v>46.017699115044266</c:v>
                </c:pt>
                <c:pt idx="43">
                  <c:v>59.292035398230141</c:v>
                </c:pt>
                <c:pt idx="44">
                  <c:v>42.477876106194699</c:v>
                </c:pt>
                <c:pt idx="45">
                  <c:v>49.557522123893833</c:v>
                </c:pt>
                <c:pt idx="46">
                  <c:v>57.522123893805357</c:v>
                </c:pt>
                <c:pt idx="47">
                  <c:v>61.946902654867316</c:v>
                </c:pt>
                <c:pt idx="48">
                  <c:v>44.247787610619483</c:v>
                </c:pt>
                <c:pt idx="50">
                  <c:v>60.176991150442532</c:v>
                </c:pt>
                <c:pt idx="51">
                  <c:v>88.495575221239065</c:v>
                </c:pt>
                <c:pt idx="52">
                  <c:v>46.902654867256658</c:v>
                </c:pt>
                <c:pt idx="53">
                  <c:v>53.982300884955791</c:v>
                </c:pt>
                <c:pt idx="54">
                  <c:v>51.327433628318616</c:v>
                </c:pt>
                <c:pt idx="55">
                  <c:v>56.637168141592966</c:v>
                </c:pt>
                <c:pt idx="56">
                  <c:v>48.672566371681441</c:v>
                </c:pt>
                <c:pt idx="57">
                  <c:v>55.752212389380574</c:v>
                </c:pt>
                <c:pt idx="58">
                  <c:v>38.938053097345133</c:v>
                </c:pt>
                <c:pt idx="59">
                  <c:v>50.442477876106224</c:v>
                </c:pt>
                <c:pt idx="61">
                  <c:v>53.097345132743399</c:v>
                </c:pt>
                <c:pt idx="62">
                  <c:v>61.061946902654924</c:v>
                </c:pt>
                <c:pt idx="63">
                  <c:v>63.716814159292099</c:v>
                </c:pt>
                <c:pt idx="65">
                  <c:v>83.185840707964715</c:v>
                </c:pt>
                <c:pt idx="66">
                  <c:v>71.681415929203624</c:v>
                </c:pt>
                <c:pt idx="69">
                  <c:v>93.805309734513415</c:v>
                </c:pt>
                <c:pt idx="70">
                  <c:v>68.141592920354057</c:v>
                </c:pt>
                <c:pt idx="71">
                  <c:v>73.451327433628407</c:v>
                </c:pt>
                <c:pt idx="73">
                  <c:v>58.407079646017749</c:v>
                </c:pt>
                <c:pt idx="74">
                  <c:v>76.106194690265582</c:v>
                </c:pt>
                <c:pt idx="75">
                  <c:v>67.256637168141665</c:v>
                </c:pt>
                <c:pt idx="76">
                  <c:v>74.336283185840799</c:v>
                </c:pt>
                <c:pt idx="78">
                  <c:v>80.53097345132754</c:v>
                </c:pt>
                <c:pt idx="79">
                  <c:v>87.610619469026673</c:v>
                </c:pt>
                <c:pt idx="80">
                  <c:v>84.070796460177107</c:v>
                </c:pt>
                <c:pt idx="81">
                  <c:v>92.035398230088632</c:v>
                </c:pt>
                <c:pt idx="82">
                  <c:v>77.876106194690365</c:v>
                </c:pt>
                <c:pt idx="83">
                  <c:v>82.300884955752323</c:v>
                </c:pt>
                <c:pt idx="84">
                  <c:v>64.601769911504491</c:v>
                </c:pt>
                <c:pt idx="85">
                  <c:v>75.22123893805319</c:v>
                </c:pt>
                <c:pt idx="86">
                  <c:v>90.265486725663848</c:v>
                </c:pt>
                <c:pt idx="88">
                  <c:v>78.761061946902757</c:v>
                </c:pt>
                <c:pt idx="89">
                  <c:v>69.026548672566449</c:v>
                </c:pt>
                <c:pt idx="91">
                  <c:v>91.15044247787624</c:v>
                </c:pt>
                <c:pt idx="92">
                  <c:v>84.955752212389498</c:v>
                </c:pt>
                <c:pt idx="93">
                  <c:v>79.646017699115149</c:v>
                </c:pt>
                <c:pt idx="95">
                  <c:v>100.00000000000016</c:v>
                </c:pt>
                <c:pt idx="96">
                  <c:v>97.345132743362981</c:v>
                </c:pt>
                <c:pt idx="97">
                  <c:v>76.991150442477974</c:v>
                </c:pt>
                <c:pt idx="98">
                  <c:v>66.371681415929274</c:v>
                </c:pt>
                <c:pt idx="99">
                  <c:v>96.46017699115059</c:v>
                </c:pt>
                <c:pt idx="101">
                  <c:v>86.725663716814282</c:v>
                </c:pt>
                <c:pt idx="102">
                  <c:v>99.115044247787765</c:v>
                </c:pt>
                <c:pt idx="103">
                  <c:v>54.867256637168182</c:v>
                </c:pt>
                <c:pt idx="104">
                  <c:v>69.91150442477884</c:v>
                </c:pt>
                <c:pt idx="106">
                  <c:v>0.88495575221238942</c:v>
                </c:pt>
                <c:pt idx="107">
                  <c:v>2.6548672566371683</c:v>
                </c:pt>
                <c:pt idx="108">
                  <c:v>3.5398230088495577</c:v>
                </c:pt>
                <c:pt idx="109">
                  <c:v>7.964601769911507</c:v>
                </c:pt>
                <c:pt idx="110">
                  <c:v>10.619469026548677</c:v>
                </c:pt>
                <c:pt idx="111">
                  <c:v>11.504424778761067</c:v>
                </c:pt>
                <c:pt idx="112">
                  <c:v>12.389380530973456</c:v>
                </c:pt>
                <c:pt idx="113">
                  <c:v>16.814159292035406</c:v>
                </c:pt>
                <c:pt idx="114">
                  <c:v>18.584070796460182</c:v>
                </c:pt>
                <c:pt idx="115">
                  <c:v>20.353982300884958</c:v>
                </c:pt>
                <c:pt idx="116">
                  <c:v>21.238938053097346</c:v>
                </c:pt>
                <c:pt idx="117">
                  <c:v>22.123893805309734</c:v>
                </c:pt>
                <c:pt idx="118">
                  <c:v>26.548672566371675</c:v>
                </c:pt>
                <c:pt idx="119">
                  <c:v>27.433628318584063</c:v>
                </c:pt>
                <c:pt idx="120">
                  <c:v>30.088495575221227</c:v>
                </c:pt>
                <c:pt idx="121">
                  <c:v>30.973451327433615</c:v>
                </c:pt>
                <c:pt idx="122">
                  <c:v>34.513274336283175</c:v>
                </c:pt>
                <c:pt idx="123">
                  <c:v>38.053097345132741</c:v>
                </c:pt>
                <c:pt idx="124">
                  <c:v>39.823008849557525</c:v>
                </c:pt>
                <c:pt idx="125">
                  <c:v>41.592920353982308</c:v>
                </c:pt>
                <c:pt idx="126">
                  <c:v>43.362831858407091</c:v>
                </c:pt>
                <c:pt idx="127">
                  <c:v>52.212389380531008</c:v>
                </c:pt>
                <c:pt idx="128">
                  <c:v>62.831858407079707</c:v>
                </c:pt>
                <c:pt idx="129">
                  <c:v>65.486725663716882</c:v>
                </c:pt>
                <c:pt idx="130">
                  <c:v>70.796460176991232</c:v>
                </c:pt>
                <c:pt idx="131">
                  <c:v>72.566371681416015</c:v>
                </c:pt>
                <c:pt idx="132">
                  <c:v>85.84070796460189</c:v>
                </c:pt>
                <c:pt idx="133">
                  <c:v>89.380530973451457</c:v>
                </c:pt>
                <c:pt idx="134">
                  <c:v>92.920353982301023</c:v>
                </c:pt>
                <c:pt idx="135">
                  <c:v>94.690265486725806</c:v>
                </c:pt>
                <c:pt idx="136">
                  <c:v>95.575221238938198</c:v>
                </c:pt>
                <c:pt idx="137">
                  <c:v>98.230088495575373</c:v>
                </c:pt>
              </c:numCache>
            </c:numRef>
          </c:xVal>
          <c:yVal>
            <c:numRef>
              <c:f>'Plastidic NTA Variations'!$M$3:$M$326</c:f>
              <c:numCache>
                <c:formatCode>0.00</c:formatCode>
                <c:ptCount val="324"/>
                <c:pt idx="0">
                  <c:v>99.98</c:v>
                </c:pt>
                <c:pt idx="1">
                  <c:v>83.08</c:v>
                </c:pt>
                <c:pt idx="2">
                  <c:v>99.88</c:v>
                </c:pt>
                <c:pt idx="3">
                  <c:v>99.59</c:v>
                </c:pt>
                <c:pt idx="4">
                  <c:v>99.7</c:v>
                </c:pt>
                <c:pt idx="5">
                  <c:v>94.649999999999991</c:v>
                </c:pt>
                <c:pt idx="10">
                  <c:v>73.7</c:v>
                </c:pt>
                <c:pt idx="11">
                  <c:v>81.34</c:v>
                </c:pt>
                <c:pt idx="14">
                  <c:v>64.56</c:v>
                </c:pt>
                <c:pt idx="16">
                  <c:v>36.979999999999997</c:v>
                </c:pt>
                <c:pt idx="17">
                  <c:v>35.933333333333337</c:v>
                </c:pt>
                <c:pt idx="19">
                  <c:v>29.32</c:v>
                </c:pt>
                <c:pt idx="20">
                  <c:v>13.295</c:v>
                </c:pt>
                <c:pt idx="21">
                  <c:v>22.175000000000001</c:v>
                </c:pt>
                <c:pt idx="23">
                  <c:v>7.3970000000000002</c:v>
                </c:pt>
                <c:pt idx="24">
                  <c:v>9.5583333333333318</c:v>
                </c:pt>
                <c:pt idx="25">
                  <c:v>9.9049999999999994</c:v>
                </c:pt>
                <c:pt idx="26">
                  <c:v>3.2220000000000004</c:v>
                </c:pt>
                <c:pt idx="28">
                  <c:v>11.36</c:v>
                </c:pt>
                <c:pt idx="29">
                  <c:v>6.9576666666666673</c:v>
                </c:pt>
                <c:pt idx="30">
                  <c:v>6.4864999999999995</c:v>
                </c:pt>
                <c:pt idx="31">
                  <c:v>6.6260000000000003</c:v>
                </c:pt>
                <c:pt idx="32">
                  <c:v>5.6310000000000002</c:v>
                </c:pt>
                <c:pt idx="33">
                  <c:v>4.8680000000000003</c:v>
                </c:pt>
                <c:pt idx="34">
                  <c:v>5.3529999999999998</c:v>
                </c:pt>
                <c:pt idx="35">
                  <c:v>0.96970000000000001</c:v>
                </c:pt>
                <c:pt idx="38">
                  <c:v>6.4809999999999999</c:v>
                </c:pt>
                <c:pt idx="39">
                  <c:v>3.8889999999999998</c:v>
                </c:pt>
                <c:pt idx="40">
                  <c:v>5.141</c:v>
                </c:pt>
                <c:pt idx="42">
                  <c:v>3.5190000000000001</c:v>
                </c:pt>
                <c:pt idx="43">
                  <c:v>2.279666666666667</c:v>
                </c:pt>
                <c:pt idx="44">
                  <c:v>4.4399999999999995</c:v>
                </c:pt>
                <c:pt idx="45">
                  <c:v>3.0839999999999996</c:v>
                </c:pt>
                <c:pt idx="46">
                  <c:v>2.379</c:v>
                </c:pt>
                <c:pt idx="47">
                  <c:v>2.1015000000000001</c:v>
                </c:pt>
                <c:pt idx="48">
                  <c:v>4.0640000000000001</c:v>
                </c:pt>
                <c:pt idx="50">
                  <c:v>2.266</c:v>
                </c:pt>
                <c:pt idx="51">
                  <c:v>0.63919999999999999</c:v>
                </c:pt>
                <c:pt idx="52">
                  <c:v>3.3666666666666667</c:v>
                </c:pt>
                <c:pt idx="53">
                  <c:v>2.8316666666666666</c:v>
                </c:pt>
                <c:pt idx="54">
                  <c:v>2.9113333333333333</c:v>
                </c:pt>
                <c:pt idx="55">
                  <c:v>2.3826666666666667</c:v>
                </c:pt>
                <c:pt idx="56">
                  <c:v>3.1595</c:v>
                </c:pt>
                <c:pt idx="57">
                  <c:v>2.438333333333333</c:v>
                </c:pt>
                <c:pt idx="58">
                  <c:v>4.9560000000000004</c:v>
                </c:pt>
                <c:pt idx="59">
                  <c:v>2.9939999999999998</c:v>
                </c:pt>
                <c:pt idx="61">
                  <c:v>2.8463333333333334</c:v>
                </c:pt>
                <c:pt idx="62">
                  <c:v>2.2109999999999999</c:v>
                </c:pt>
                <c:pt idx="63">
                  <c:v>1.835</c:v>
                </c:pt>
                <c:pt idx="65">
                  <c:v>0.83250000000000002</c:v>
                </c:pt>
                <c:pt idx="66">
                  <c:v>1.359</c:v>
                </c:pt>
                <c:pt idx="69">
                  <c:v>0.50546999999999997</c:v>
                </c:pt>
                <c:pt idx="70">
                  <c:v>1.5636666666666665</c:v>
                </c:pt>
                <c:pt idx="71">
                  <c:v>1.3205</c:v>
                </c:pt>
                <c:pt idx="73">
                  <c:v>2.3275000000000001</c:v>
                </c:pt>
                <c:pt idx="74">
                  <c:v>1.224</c:v>
                </c:pt>
                <c:pt idx="75">
                  <c:v>1.5753333333333333</c:v>
                </c:pt>
                <c:pt idx="76">
                  <c:v>1.2502333333333333</c:v>
                </c:pt>
                <c:pt idx="78">
                  <c:v>0.99580000000000002</c:v>
                </c:pt>
                <c:pt idx="79">
                  <c:v>0.69130000000000003</c:v>
                </c:pt>
                <c:pt idx="80">
                  <c:v>0.79390000000000005</c:v>
                </c:pt>
                <c:pt idx="81">
                  <c:v>0.51005</c:v>
                </c:pt>
                <c:pt idx="82">
                  <c:v>1.1616666666666666</c:v>
                </c:pt>
                <c:pt idx="83">
                  <c:v>0.89529999999999998</c:v>
                </c:pt>
                <c:pt idx="84">
                  <c:v>1.6614499999999999</c:v>
                </c:pt>
                <c:pt idx="85">
                  <c:v>1.226</c:v>
                </c:pt>
                <c:pt idx="86">
                  <c:v>0.56640000000000001</c:v>
                </c:pt>
                <c:pt idx="88">
                  <c:v>1.097</c:v>
                </c:pt>
                <c:pt idx="89">
                  <c:v>1.5499999999999998</c:v>
                </c:pt>
                <c:pt idx="91">
                  <c:v>0.53981499999999993</c:v>
                </c:pt>
                <c:pt idx="92">
                  <c:v>0.77569999999999995</c:v>
                </c:pt>
                <c:pt idx="93">
                  <c:v>1.0623666666666667</c:v>
                </c:pt>
                <c:pt idx="95">
                  <c:v>0.1885</c:v>
                </c:pt>
                <c:pt idx="96">
                  <c:v>0.38390000000000002</c:v>
                </c:pt>
                <c:pt idx="97">
                  <c:v>1.198</c:v>
                </c:pt>
                <c:pt idx="98">
                  <c:v>1.605</c:v>
                </c:pt>
                <c:pt idx="99">
                  <c:v>0.38519999999999999</c:v>
                </c:pt>
                <c:pt idx="101">
                  <c:v>0.70690000000000008</c:v>
                </c:pt>
                <c:pt idx="102">
                  <c:v>0.27010000000000001</c:v>
                </c:pt>
                <c:pt idx="103">
                  <c:v>2.6909999999999998</c:v>
                </c:pt>
                <c:pt idx="104">
                  <c:v>1.4610000000000001</c:v>
                </c:pt>
                <c:pt idx="106">
                  <c:v>99.99</c:v>
                </c:pt>
                <c:pt idx="107">
                  <c:v>99.97</c:v>
                </c:pt>
                <c:pt idx="108">
                  <c:v>99.94</c:v>
                </c:pt>
                <c:pt idx="109">
                  <c:v>92.94</c:v>
                </c:pt>
                <c:pt idx="110">
                  <c:v>81.16</c:v>
                </c:pt>
                <c:pt idx="111">
                  <c:v>78.91</c:v>
                </c:pt>
                <c:pt idx="112">
                  <c:v>78.86</c:v>
                </c:pt>
                <c:pt idx="113">
                  <c:v>34.200000000000003</c:v>
                </c:pt>
                <c:pt idx="114">
                  <c:v>24.8</c:v>
                </c:pt>
                <c:pt idx="115">
                  <c:v>19.16</c:v>
                </c:pt>
                <c:pt idx="116">
                  <c:v>14.46</c:v>
                </c:pt>
                <c:pt idx="117">
                  <c:v>13.56</c:v>
                </c:pt>
                <c:pt idx="118">
                  <c:v>8.6125000000000007</c:v>
                </c:pt>
                <c:pt idx="119">
                  <c:v>8.1080000000000005</c:v>
                </c:pt>
                <c:pt idx="120">
                  <c:v>6.8079999999999998</c:v>
                </c:pt>
                <c:pt idx="121">
                  <c:v>6.66</c:v>
                </c:pt>
                <c:pt idx="122">
                  <c:v>5.9050000000000002</c:v>
                </c:pt>
                <c:pt idx="123">
                  <c:v>5.04</c:v>
                </c:pt>
                <c:pt idx="124">
                  <c:v>4.915</c:v>
                </c:pt>
                <c:pt idx="125">
                  <c:v>4.5659999999999998</c:v>
                </c:pt>
                <c:pt idx="126">
                  <c:v>4.1760000000000002</c:v>
                </c:pt>
                <c:pt idx="127">
                  <c:v>2.8769999999999998</c:v>
                </c:pt>
                <c:pt idx="128">
                  <c:v>1.976</c:v>
                </c:pt>
                <c:pt idx="129">
                  <c:v>1.6160000000000001</c:v>
                </c:pt>
                <c:pt idx="130">
                  <c:v>1.4535</c:v>
                </c:pt>
                <c:pt idx="131">
                  <c:v>1.3260000000000001</c:v>
                </c:pt>
                <c:pt idx="132">
                  <c:v>0.72550000000000003</c:v>
                </c:pt>
                <c:pt idx="133">
                  <c:v>0.60410000000000008</c:v>
                </c:pt>
                <c:pt idx="134">
                  <c:v>0.50590000000000002</c:v>
                </c:pt>
                <c:pt idx="135">
                  <c:v>0.495</c:v>
                </c:pt>
                <c:pt idx="136">
                  <c:v>0.43469999999999998</c:v>
                </c:pt>
                <c:pt idx="137">
                  <c:v>0.35620000000000002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11-4BB8-9125-08479A39C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5572335"/>
        <c:axId val="1361326799"/>
      </c:scatterChart>
      <c:valAx>
        <c:axId val="1615572335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% of NTAed Proteins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326799"/>
        <c:crosses val="autoZero"/>
        <c:crossBetween val="midCat"/>
        <c:majorUnit val="25"/>
      </c:valAx>
      <c:valAx>
        <c:axId val="1361326799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NTA Yield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572335"/>
        <c:crosses val="autoZero"/>
        <c:crossBetween val="midCat"/>
        <c:majorUnit val="25"/>
      </c:valAx>
    </c:plotArea>
    <c:legend>
      <c:legendPos val="tr"/>
      <c:layout>
        <c:manualLayout>
          <c:xMode val="edge"/>
          <c:yMode val="edge"/>
          <c:x val="0.75877499999999998"/>
          <c:y val="0.13437305555555559"/>
          <c:w val="0.18036414141414142"/>
          <c:h val="0.1275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Cytosolic Proteins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Col0 (76)</c:v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'Cytosolic NTA Variations'!$H$3:$H$210</c:f>
              <c:numCache>
                <c:formatCode>General</c:formatCode>
                <c:ptCount val="208"/>
                <c:pt idx="2" formatCode="0.00">
                  <c:v>1.3157890000000001</c:v>
                </c:pt>
                <c:pt idx="4" formatCode="0.00">
                  <c:v>7.8947340000000006</c:v>
                </c:pt>
                <c:pt idx="5" formatCode="0.00">
                  <c:v>64.473661000000007</c:v>
                </c:pt>
                <c:pt idx="6" formatCode="0.00">
                  <c:v>76.315762000000007</c:v>
                </c:pt>
                <c:pt idx="10" formatCode="0.00">
                  <c:v>21.052624000000002</c:v>
                </c:pt>
                <c:pt idx="13" formatCode="0.00">
                  <c:v>90.789441000000011</c:v>
                </c:pt>
                <c:pt idx="16" formatCode="0.00">
                  <c:v>32.894725000000001</c:v>
                </c:pt>
                <c:pt idx="17" formatCode="0.00">
                  <c:v>53.947349000000003</c:v>
                </c:pt>
                <c:pt idx="18" formatCode="0.00">
                  <c:v>38.157881000000003</c:v>
                </c:pt>
                <c:pt idx="22" formatCode="0.00">
                  <c:v>2.6315780000000002</c:v>
                </c:pt>
                <c:pt idx="28" formatCode="0.00">
                  <c:v>98.68417500000001</c:v>
                </c:pt>
                <c:pt idx="29" formatCode="0.00">
                  <c:v>92.105230000000006</c:v>
                </c:pt>
                <c:pt idx="31" formatCode="0.00">
                  <c:v>59.210505000000005</c:v>
                </c:pt>
                <c:pt idx="34" formatCode="0.00">
                  <c:v>35.526303000000006</c:v>
                </c:pt>
                <c:pt idx="37" formatCode="0.00">
                  <c:v>43.421037000000005</c:v>
                </c:pt>
                <c:pt idx="39" formatCode="0.00">
                  <c:v>10.526312000000001</c:v>
                </c:pt>
                <c:pt idx="40" formatCode="0.00">
                  <c:v>96.052597000000006</c:v>
                </c:pt>
                <c:pt idx="41" formatCode="0.00">
                  <c:v>80.263129000000006</c:v>
                </c:pt>
                <c:pt idx="42" formatCode="0.00">
                  <c:v>61.842083000000002</c:v>
                </c:pt>
                <c:pt idx="43" formatCode="0.00">
                  <c:v>84.210496000000006</c:v>
                </c:pt>
                <c:pt idx="44" formatCode="0.00">
                  <c:v>36.842092000000001</c:v>
                </c:pt>
                <c:pt idx="45" formatCode="0.00">
                  <c:v>86.842074000000011</c:v>
                </c:pt>
                <c:pt idx="47" formatCode="0.00">
                  <c:v>52.631560000000007</c:v>
                </c:pt>
                <c:pt idx="52" formatCode="0.00">
                  <c:v>60.526294000000007</c:v>
                </c:pt>
                <c:pt idx="57" formatCode="0.00">
                  <c:v>11.842101000000001</c:v>
                </c:pt>
                <c:pt idx="58" formatCode="0.00">
                  <c:v>28.947358000000001</c:v>
                </c:pt>
                <c:pt idx="60" formatCode="0.00">
                  <c:v>22.368413</c:v>
                </c:pt>
                <c:pt idx="64" formatCode="0.00">
                  <c:v>9.2105230000000002</c:v>
                </c:pt>
                <c:pt idx="66" formatCode="0.00">
                  <c:v>13.157890000000002</c:v>
                </c:pt>
                <c:pt idx="68" formatCode="0.00">
                  <c:v>94.736808000000011</c:v>
                </c:pt>
                <c:pt idx="69" formatCode="0.00">
                  <c:v>71.052606000000011</c:v>
                </c:pt>
                <c:pt idx="71" formatCode="0.00">
                  <c:v>23.684202000000003</c:v>
                </c:pt>
                <c:pt idx="72" formatCode="0.00">
                  <c:v>3.9473670000000003</c:v>
                </c:pt>
                <c:pt idx="73" formatCode="0.00">
                  <c:v>97.368386000000001</c:v>
                </c:pt>
                <c:pt idx="74" formatCode="0.00">
                  <c:v>30.263147000000004</c:v>
                </c:pt>
                <c:pt idx="75" formatCode="0.00">
                  <c:v>82.894707000000011</c:v>
                </c:pt>
                <c:pt idx="76" formatCode="0.00">
                  <c:v>49.999982000000003</c:v>
                </c:pt>
                <c:pt idx="77" formatCode="0.00">
                  <c:v>5.2631560000000004</c:v>
                </c:pt>
                <c:pt idx="79" formatCode="0.00">
                  <c:v>67.105239000000012</c:v>
                </c:pt>
                <c:pt idx="81" formatCode="0.00">
                  <c:v>46.052615000000003</c:v>
                </c:pt>
                <c:pt idx="82" formatCode="0.00">
                  <c:v>31.578936000000002</c:v>
                </c:pt>
                <c:pt idx="83" formatCode="0.00">
                  <c:v>48.684193</c:v>
                </c:pt>
                <c:pt idx="85" formatCode="0.00">
                  <c:v>24.999991000000001</c:v>
                </c:pt>
                <c:pt idx="87" formatCode="0.00">
                  <c:v>14.473679000000001</c:v>
                </c:pt>
                <c:pt idx="88" formatCode="0.00">
                  <c:v>77.631551000000002</c:v>
                </c:pt>
                <c:pt idx="91" formatCode="0.00">
                  <c:v>26.315780000000004</c:v>
                </c:pt>
                <c:pt idx="92" formatCode="0.00">
                  <c:v>88.157863000000006</c:v>
                </c:pt>
                <c:pt idx="93" formatCode="0.00">
                  <c:v>27.631569000000002</c:v>
                </c:pt>
                <c:pt idx="101" formatCode="0.00">
                  <c:v>73.684184000000002</c:v>
                </c:pt>
                <c:pt idx="102" formatCode="0.00">
                  <c:v>55.263138000000005</c:v>
                </c:pt>
                <c:pt idx="105" formatCode="0.00">
                  <c:v>39.473670000000006</c:v>
                </c:pt>
                <c:pt idx="106" formatCode="0.00">
                  <c:v>15.789468000000001</c:v>
                </c:pt>
                <c:pt idx="109" formatCode="0.00">
                  <c:v>51.315771000000005</c:v>
                </c:pt>
                <c:pt idx="112" formatCode="0.00">
                  <c:v>17.105257000000002</c:v>
                </c:pt>
                <c:pt idx="113" formatCode="0.00">
                  <c:v>74.999973000000011</c:v>
                </c:pt>
                <c:pt idx="114" formatCode="0.00">
                  <c:v>81.578918000000002</c:v>
                </c:pt>
                <c:pt idx="116" formatCode="0.00">
                  <c:v>6.5789450000000009</c:v>
                </c:pt>
                <c:pt idx="117" formatCode="0.00">
                  <c:v>85.526285000000001</c:v>
                </c:pt>
                <c:pt idx="118" formatCode="0.00">
                  <c:v>44.736826000000001</c:v>
                </c:pt>
                <c:pt idx="119" formatCode="0.00">
                  <c:v>34.210514000000003</c:v>
                </c:pt>
                <c:pt idx="122" formatCode="0.00">
                  <c:v>68.421028000000007</c:v>
                </c:pt>
                <c:pt idx="124" formatCode="0.00">
                  <c:v>69.736817000000002</c:v>
                </c:pt>
                <c:pt idx="128" formatCode="0.00">
                  <c:v>99.999964000000006</c:v>
                </c:pt>
                <c:pt idx="129" formatCode="0.00">
                  <c:v>56.578927000000007</c:v>
                </c:pt>
                <c:pt idx="130" formatCode="0.00">
                  <c:v>18.421046</c:v>
                </c:pt>
                <c:pt idx="131" formatCode="0.00">
                  <c:v>40.789459000000001</c:v>
                </c:pt>
                <c:pt idx="133" formatCode="0.00">
                  <c:v>78.947340000000011</c:v>
                </c:pt>
                <c:pt idx="135" formatCode="0.00">
                  <c:v>42.105248000000003</c:v>
                </c:pt>
                <c:pt idx="139" formatCode="0.00">
                  <c:v>93.421019000000001</c:v>
                </c:pt>
                <c:pt idx="141" formatCode="0.00">
                  <c:v>19.736835000000003</c:v>
                </c:pt>
                <c:pt idx="142" formatCode="0.00">
                  <c:v>89.473652000000001</c:v>
                </c:pt>
                <c:pt idx="146" formatCode="0.00">
                  <c:v>47.368404000000005</c:v>
                </c:pt>
                <c:pt idx="163" formatCode="0.00">
                  <c:v>57.894716000000003</c:v>
                </c:pt>
                <c:pt idx="181" formatCode="0.00">
                  <c:v>63.157872000000005</c:v>
                </c:pt>
                <c:pt idx="190" formatCode="0.00">
                  <c:v>72.368395000000007</c:v>
                </c:pt>
                <c:pt idx="201" formatCode="0.00">
                  <c:v>65.789450000000002</c:v>
                </c:pt>
              </c:numCache>
            </c:numRef>
          </c:xVal>
          <c:yVal>
            <c:numRef>
              <c:f>'Cytosolic NTA Variations'!$I$3:$I$210</c:f>
              <c:numCache>
                <c:formatCode>0.00</c:formatCode>
                <c:ptCount val="208"/>
                <c:pt idx="2">
                  <c:v>100</c:v>
                </c:pt>
                <c:pt idx="4">
                  <c:v>99.990000000000009</c:v>
                </c:pt>
                <c:pt idx="5">
                  <c:v>98.42</c:v>
                </c:pt>
                <c:pt idx="6">
                  <c:v>4.942333333333333</c:v>
                </c:pt>
                <c:pt idx="10">
                  <c:v>99.986666666666665</c:v>
                </c:pt>
                <c:pt idx="13">
                  <c:v>1.1579999999999999</c:v>
                </c:pt>
                <c:pt idx="16">
                  <c:v>99.93</c:v>
                </c:pt>
                <c:pt idx="17">
                  <c:v>99.13666666666667</c:v>
                </c:pt>
                <c:pt idx="18">
                  <c:v>99.835000000000008</c:v>
                </c:pt>
                <c:pt idx="22">
                  <c:v>100</c:v>
                </c:pt>
                <c:pt idx="28">
                  <c:v>0.125</c:v>
                </c:pt>
                <c:pt idx="29">
                  <c:v>0.99129999999999996</c:v>
                </c:pt>
                <c:pt idx="31">
                  <c:v>98.86</c:v>
                </c:pt>
                <c:pt idx="34">
                  <c:v>99.886666666666656</c:v>
                </c:pt>
                <c:pt idx="37">
                  <c:v>99.716666666666654</c:v>
                </c:pt>
                <c:pt idx="39">
                  <c:v>99.99</c:v>
                </c:pt>
                <c:pt idx="40">
                  <c:v>0.62849999999999995</c:v>
                </c:pt>
                <c:pt idx="41">
                  <c:v>2.218</c:v>
                </c:pt>
                <c:pt idx="42">
                  <c:v>98.62</c:v>
                </c:pt>
                <c:pt idx="43">
                  <c:v>1.8853333333333335</c:v>
                </c:pt>
                <c:pt idx="44">
                  <c:v>99.87</c:v>
                </c:pt>
                <c:pt idx="45">
                  <c:v>1.5405</c:v>
                </c:pt>
                <c:pt idx="47">
                  <c:v>99.17</c:v>
                </c:pt>
                <c:pt idx="52">
                  <c:v>98.7</c:v>
                </c:pt>
                <c:pt idx="57">
                  <c:v>99.99</c:v>
                </c:pt>
                <c:pt idx="58">
                  <c:v>99.97</c:v>
                </c:pt>
                <c:pt idx="60">
                  <c:v>99.986666666666665</c:v>
                </c:pt>
                <c:pt idx="64">
                  <c:v>99.990000000000009</c:v>
                </c:pt>
                <c:pt idx="66">
                  <c:v>99.99</c:v>
                </c:pt>
                <c:pt idx="68">
                  <c:v>0.88570000000000004</c:v>
                </c:pt>
                <c:pt idx="69">
                  <c:v>95.98</c:v>
                </c:pt>
                <c:pt idx="71">
                  <c:v>99.986666666666665</c:v>
                </c:pt>
                <c:pt idx="72">
                  <c:v>100</c:v>
                </c:pt>
                <c:pt idx="73">
                  <c:v>0.47059999999999996</c:v>
                </c:pt>
                <c:pt idx="74">
                  <c:v>99.96</c:v>
                </c:pt>
                <c:pt idx="75">
                  <c:v>2.0590000000000002</c:v>
                </c:pt>
                <c:pt idx="76">
                  <c:v>99.350000000000009</c:v>
                </c:pt>
                <c:pt idx="77">
                  <c:v>100</c:v>
                </c:pt>
                <c:pt idx="79">
                  <c:v>97.43</c:v>
                </c:pt>
                <c:pt idx="81">
                  <c:v>99.51</c:v>
                </c:pt>
                <c:pt idx="82">
                  <c:v>99.956666666666663</c:v>
                </c:pt>
                <c:pt idx="83">
                  <c:v>99.36</c:v>
                </c:pt>
                <c:pt idx="85">
                  <c:v>99.984999999999999</c:v>
                </c:pt>
                <c:pt idx="87">
                  <c:v>99.99</c:v>
                </c:pt>
                <c:pt idx="88">
                  <c:v>4.7614999999999998</c:v>
                </c:pt>
                <c:pt idx="91">
                  <c:v>99.983333333333334</c:v>
                </c:pt>
                <c:pt idx="92">
                  <c:v>1.5348999999999999</c:v>
                </c:pt>
                <c:pt idx="93">
                  <c:v>99.98</c:v>
                </c:pt>
                <c:pt idx="101">
                  <c:v>10.7775</c:v>
                </c:pt>
                <c:pt idx="102">
                  <c:v>99.074999999999989</c:v>
                </c:pt>
                <c:pt idx="105">
                  <c:v>99.82</c:v>
                </c:pt>
                <c:pt idx="106">
                  <c:v>99.99</c:v>
                </c:pt>
                <c:pt idx="109">
                  <c:v>99.335000000000008</c:v>
                </c:pt>
                <c:pt idx="112">
                  <c:v>99.99</c:v>
                </c:pt>
                <c:pt idx="113">
                  <c:v>5.548</c:v>
                </c:pt>
                <c:pt idx="114">
                  <c:v>2.0640000000000001</c:v>
                </c:pt>
                <c:pt idx="116">
                  <c:v>100</c:v>
                </c:pt>
                <c:pt idx="117">
                  <c:v>1.73</c:v>
                </c:pt>
                <c:pt idx="118">
                  <c:v>99.575000000000003</c:v>
                </c:pt>
                <c:pt idx="119">
                  <c:v>99.93</c:v>
                </c:pt>
                <c:pt idx="122">
                  <c:v>97.213333333333324</c:v>
                </c:pt>
                <c:pt idx="124">
                  <c:v>96.66</c:v>
                </c:pt>
                <c:pt idx="128">
                  <c:v>3.2140000000000002E-2</c:v>
                </c:pt>
                <c:pt idx="129">
                  <c:v>99.05</c:v>
                </c:pt>
                <c:pt idx="130">
                  <c:v>99.99</c:v>
                </c:pt>
                <c:pt idx="131">
                  <c:v>99.82</c:v>
                </c:pt>
                <c:pt idx="133">
                  <c:v>4.3149999999999995</c:v>
                </c:pt>
                <c:pt idx="135">
                  <c:v>99.74</c:v>
                </c:pt>
                <c:pt idx="139">
                  <c:v>0.95430000000000004</c:v>
                </c:pt>
                <c:pt idx="141">
                  <c:v>99.99</c:v>
                </c:pt>
                <c:pt idx="142">
                  <c:v>1.2850000000000001</c:v>
                </c:pt>
                <c:pt idx="146">
                  <c:v>99.43</c:v>
                </c:pt>
                <c:pt idx="163">
                  <c:v>99.01</c:v>
                </c:pt>
                <c:pt idx="181">
                  <c:v>98.61</c:v>
                </c:pt>
                <c:pt idx="190">
                  <c:v>34.17</c:v>
                </c:pt>
                <c:pt idx="201">
                  <c:v>98.074999999999989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EB-441D-9565-7C4E20891DF8}"/>
            </c:ext>
          </c:extLst>
        </c:ser>
        <c:ser>
          <c:idx val="1"/>
          <c:order val="1"/>
          <c:tx>
            <c:v>D10 (74)</c:v>
          </c:tx>
          <c:spPr>
            <a:ln w="19050">
              <a:noFill/>
            </a:ln>
          </c:spPr>
          <c:marker>
            <c:symbol val="diamond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'Cytosolic NTA Variations'!$M$3:$M$210</c:f>
              <c:numCache>
                <c:formatCode>0.00</c:formatCode>
                <c:ptCount val="208"/>
                <c:pt idx="0">
                  <c:v>25.675668999999999</c:v>
                </c:pt>
                <c:pt idx="1">
                  <c:v>1.351351</c:v>
                </c:pt>
                <c:pt idx="2">
                  <c:v>18.918914000000001</c:v>
                </c:pt>
                <c:pt idx="4">
                  <c:v>8.1081059999999994</c:v>
                </c:pt>
                <c:pt idx="6">
                  <c:v>75.675656000000004</c:v>
                </c:pt>
                <c:pt idx="10">
                  <c:v>17.567563</c:v>
                </c:pt>
                <c:pt idx="13">
                  <c:v>93.243218999999996</c:v>
                </c:pt>
                <c:pt idx="14">
                  <c:v>97.297271999999992</c:v>
                </c:pt>
                <c:pt idx="15">
                  <c:v>32.432423999999997</c:v>
                </c:pt>
                <c:pt idx="17">
                  <c:v>58.108092999999997</c:v>
                </c:pt>
                <c:pt idx="18">
                  <c:v>21.621616</c:v>
                </c:pt>
                <c:pt idx="22">
                  <c:v>35.135126</c:v>
                </c:pt>
                <c:pt idx="28">
                  <c:v>99.999973999999995</c:v>
                </c:pt>
                <c:pt idx="34">
                  <c:v>31.081073</c:v>
                </c:pt>
                <c:pt idx="37">
                  <c:v>44.594583</c:v>
                </c:pt>
                <c:pt idx="40">
                  <c:v>85.135113000000004</c:v>
                </c:pt>
                <c:pt idx="41">
                  <c:v>79.729709</c:v>
                </c:pt>
                <c:pt idx="43">
                  <c:v>87.837814999999992</c:v>
                </c:pt>
                <c:pt idx="44">
                  <c:v>24.324317999999998</c:v>
                </c:pt>
                <c:pt idx="45">
                  <c:v>86.486463999999998</c:v>
                </c:pt>
                <c:pt idx="47">
                  <c:v>36.486477000000001</c:v>
                </c:pt>
                <c:pt idx="52">
                  <c:v>68.918901000000005</c:v>
                </c:pt>
                <c:pt idx="57">
                  <c:v>2.7027019999999999</c:v>
                </c:pt>
                <c:pt idx="58">
                  <c:v>28.378370999999998</c:v>
                </c:pt>
                <c:pt idx="60">
                  <c:v>10.810808</c:v>
                </c:pt>
                <c:pt idx="63">
                  <c:v>56.756741999999996</c:v>
                </c:pt>
                <c:pt idx="64">
                  <c:v>12.162158999999999</c:v>
                </c:pt>
                <c:pt idx="65">
                  <c:v>89.189166</c:v>
                </c:pt>
                <c:pt idx="66">
                  <c:v>29.729721999999999</c:v>
                </c:pt>
                <c:pt idx="68">
                  <c:v>95.945920999999998</c:v>
                </c:pt>
                <c:pt idx="69">
                  <c:v>64.864847999999995</c:v>
                </c:pt>
                <c:pt idx="71">
                  <c:v>5.4054039999999999</c:v>
                </c:pt>
                <c:pt idx="73">
                  <c:v>98.648623000000001</c:v>
                </c:pt>
                <c:pt idx="74">
                  <c:v>14.864860999999999</c:v>
                </c:pt>
                <c:pt idx="75">
                  <c:v>82.432411000000002</c:v>
                </c:pt>
                <c:pt idx="76">
                  <c:v>52.702688999999999</c:v>
                </c:pt>
                <c:pt idx="79">
                  <c:v>47.297285000000002</c:v>
                </c:pt>
                <c:pt idx="81">
                  <c:v>41.891880999999998</c:v>
                </c:pt>
                <c:pt idx="82">
                  <c:v>20.270264999999998</c:v>
                </c:pt>
                <c:pt idx="83">
                  <c:v>54.054040000000001</c:v>
                </c:pt>
                <c:pt idx="84">
                  <c:v>70.270251999999999</c:v>
                </c:pt>
                <c:pt idx="85">
                  <c:v>40.540529999999997</c:v>
                </c:pt>
                <c:pt idx="87">
                  <c:v>9.4594570000000004</c:v>
                </c:pt>
                <c:pt idx="88">
                  <c:v>72.972954000000001</c:v>
                </c:pt>
                <c:pt idx="89">
                  <c:v>67.567549999999997</c:v>
                </c:pt>
                <c:pt idx="91">
                  <c:v>16.216211999999999</c:v>
                </c:pt>
                <c:pt idx="92">
                  <c:v>90.540516999999994</c:v>
                </c:pt>
                <c:pt idx="93">
                  <c:v>37.837828000000002</c:v>
                </c:pt>
                <c:pt idx="95">
                  <c:v>43.243231999999999</c:v>
                </c:pt>
                <c:pt idx="97">
                  <c:v>66.216199000000003</c:v>
                </c:pt>
                <c:pt idx="101">
                  <c:v>71.621602999999993</c:v>
                </c:pt>
                <c:pt idx="102">
                  <c:v>60.810794999999999</c:v>
                </c:pt>
                <c:pt idx="109">
                  <c:v>48.648635999999996</c:v>
                </c:pt>
                <c:pt idx="112">
                  <c:v>13.51351</c:v>
                </c:pt>
                <c:pt idx="114">
                  <c:v>83.783761999999996</c:v>
                </c:pt>
                <c:pt idx="116">
                  <c:v>22.972967000000001</c:v>
                </c:pt>
                <c:pt idx="117">
                  <c:v>77.027006999999998</c:v>
                </c:pt>
                <c:pt idx="118">
                  <c:v>45.945934000000001</c:v>
                </c:pt>
                <c:pt idx="119">
                  <c:v>27.02702</c:v>
                </c:pt>
                <c:pt idx="122">
                  <c:v>62.162146</c:v>
                </c:pt>
                <c:pt idx="130">
                  <c:v>6.7567550000000001</c:v>
                </c:pt>
                <c:pt idx="133">
                  <c:v>91.891868000000002</c:v>
                </c:pt>
                <c:pt idx="138">
                  <c:v>55.405391000000002</c:v>
                </c:pt>
                <c:pt idx="139">
                  <c:v>94.594570000000004</c:v>
                </c:pt>
                <c:pt idx="141">
                  <c:v>33.783774999999999</c:v>
                </c:pt>
                <c:pt idx="142">
                  <c:v>78.378357999999992</c:v>
                </c:pt>
                <c:pt idx="146">
                  <c:v>49.999986999999997</c:v>
                </c:pt>
                <c:pt idx="155">
                  <c:v>81.081059999999994</c:v>
                </c:pt>
                <c:pt idx="162">
                  <c:v>74.324304999999995</c:v>
                </c:pt>
                <c:pt idx="169">
                  <c:v>51.351337999999998</c:v>
                </c:pt>
                <c:pt idx="181">
                  <c:v>59.459443999999998</c:v>
                </c:pt>
                <c:pt idx="191">
                  <c:v>39.189178999999996</c:v>
                </c:pt>
                <c:pt idx="201">
                  <c:v>63.513497000000001</c:v>
                </c:pt>
                <c:pt idx="203">
                  <c:v>4.0540529999999997</c:v>
                </c:pt>
              </c:numCache>
            </c:numRef>
          </c:xVal>
          <c:yVal>
            <c:numRef>
              <c:f>'Cytosolic NTA Variations'!$N$3:$N$210</c:f>
              <c:numCache>
                <c:formatCode>0.00</c:formatCode>
                <c:ptCount val="208"/>
                <c:pt idx="0">
                  <c:v>99.91</c:v>
                </c:pt>
                <c:pt idx="1">
                  <c:v>100</c:v>
                </c:pt>
                <c:pt idx="2">
                  <c:v>99.94</c:v>
                </c:pt>
                <c:pt idx="4">
                  <c:v>99.983333333333334</c:v>
                </c:pt>
                <c:pt idx="6">
                  <c:v>4.9353333333333333</c:v>
                </c:pt>
                <c:pt idx="10">
                  <c:v>99.943333333333328</c:v>
                </c:pt>
                <c:pt idx="13">
                  <c:v>1.2126666666666666</c:v>
                </c:pt>
                <c:pt idx="14">
                  <c:v>0.67300000000000004</c:v>
                </c:pt>
                <c:pt idx="15">
                  <c:v>99.81</c:v>
                </c:pt>
                <c:pt idx="17">
                  <c:v>98.866666666666674</c:v>
                </c:pt>
                <c:pt idx="18">
                  <c:v>99.935000000000002</c:v>
                </c:pt>
                <c:pt idx="22">
                  <c:v>99.759999999999991</c:v>
                </c:pt>
                <c:pt idx="28">
                  <c:v>0.31469999999999998</c:v>
                </c:pt>
                <c:pt idx="34">
                  <c:v>99.813333333333333</c:v>
                </c:pt>
                <c:pt idx="37">
                  <c:v>99.553333333333327</c:v>
                </c:pt>
                <c:pt idx="40">
                  <c:v>1.8133333333333332</c:v>
                </c:pt>
                <c:pt idx="41">
                  <c:v>2.2410000000000001</c:v>
                </c:pt>
                <c:pt idx="43">
                  <c:v>1.5158333333333334</c:v>
                </c:pt>
                <c:pt idx="44">
                  <c:v>99.92</c:v>
                </c:pt>
                <c:pt idx="45">
                  <c:v>1.7769999999999999</c:v>
                </c:pt>
                <c:pt idx="47">
                  <c:v>99.75</c:v>
                </c:pt>
                <c:pt idx="52">
                  <c:v>93.32</c:v>
                </c:pt>
                <c:pt idx="57">
                  <c:v>99.99</c:v>
                </c:pt>
                <c:pt idx="58">
                  <c:v>99.87</c:v>
                </c:pt>
                <c:pt idx="60">
                  <c:v>99.98</c:v>
                </c:pt>
                <c:pt idx="63">
                  <c:v>99.03</c:v>
                </c:pt>
                <c:pt idx="64">
                  <c:v>99.97999999999999</c:v>
                </c:pt>
                <c:pt idx="65">
                  <c:v>1.4910000000000001</c:v>
                </c:pt>
                <c:pt idx="66">
                  <c:v>99.820000000000007</c:v>
                </c:pt>
                <c:pt idx="68">
                  <c:v>0.96540000000000004</c:v>
                </c:pt>
                <c:pt idx="69">
                  <c:v>96.88</c:v>
                </c:pt>
                <c:pt idx="71">
                  <c:v>99.986666666666679</c:v>
                </c:pt>
                <c:pt idx="73">
                  <c:v>0.32988000000000001</c:v>
                </c:pt>
                <c:pt idx="74">
                  <c:v>99.970000000000013</c:v>
                </c:pt>
                <c:pt idx="75">
                  <c:v>1.9565000000000001</c:v>
                </c:pt>
                <c:pt idx="76">
                  <c:v>99.18</c:v>
                </c:pt>
                <c:pt idx="79">
                  <c:v>99.44</c:v>
                </c:pt>
                <c:pt idx="81">
                  <c:v>99.64</c:v>
                </c:pt>
                <c:pt idx="82">
                  <c:v>99.936666666666667</c:v>
                </c:pt>
                <c:pt idx="83">
                  <c:v>99.12</c:v>
                </c:pt>
                <c:pt idx="84">
                  <c:v>74.33</c:v>
                </c:pt>
                <c:pt idx="85">
                  <c:v>99.694999999999993</c:v>
                </c:pt>
                <c:pt idx="87">
                  <c:v>99.98</c:v>
                </c:pt>
                <c:pt idx="88">
                  <c:v>8.9640000000000004</c:v>
                </c:pt>
                <c:pt idx="89">
                  <c:v>95.77</c:v>
                </c:pt>
                <c:pt idx="91">
                  <c:v>99.97</c:v>
                </c:pt>
                <c:pt idx="92">
                  <c:v>1.4612000000000001</c:v>
                </c:pt>
                <c:pt idx="93">
                  <c:v>99.73</c:v>
                </c:pt>
                <c:pt idx="95">
                  <c:v>99.61</c:v>
                </c:pt>
                <c:pt idx="97">
                  <c:v>96.68</c:v>
                </c:pt>
                <c:pt idx="101">
                  <c:v>11.286000000000001</c:v>
                </c:pt>
                <c:pt idx="102">
                  <c:v>98.27000000000001</c:v>
                </c:pt>
                <c:pt idx="109">
                  <c:v>99.42</c:v>
                </c:pt>
                <c:pt idx="112">
                  <c:v>99.974999999999994</c:v>
                </c:pt>
                <c:pt idx="114">
                  <c:v>1.873</c:v>
                </c:pt>
                <c:pt idx="116">
                  <c:v>99.93</c:v>
                </c:pt>
                <c:pt idx="117">
                  <c:v>2.5419999999999998</c:v>
                </c:pt>
                <c:pt idx="118">
                  <c:v>99.54</c:v>
                </c:pt>
                <c:pt idx="119">
                  <c:v>99.896666666666661</c:v>
                </c:pt>
                <c:pt idx="122">
                  <c:v>97.773333333333326</c:v>
                </c:pt>
                <c:pt idx="130">
                  <c:v>99.984999999999999</c:v>
                </c:pt>
                <c:pt idx="133">
                  <c:v>1.377</c:v>
                </c:pt>
                <c:pt idx="138">
                  <c:v>99.11</c:v>
                </c:pt>
                <c:pt idx="139">
                  <c:v>1.0261</c:v>
                </c:pt>
                <c:pt idx="141">
                  <c:v>99.800000000000011</c:v>
                </c:pt>
                <c:pt idx="142">
                  <c:v>2.3220000000000001</c:v>
                </c:pt>
                <c:pt idx="146">
                  <c:v>99.3</c:v>
                </c:pt>
                <c:pt idx="155">
                  <c:v>2.129</c:v>
                </c:pt>
                <c:pt idx="162">
                  <c:v>5.4450000000000003</c:v>
                </c:pt>
                <c:pt idx="169">
                  <c:v>99.29</c:v>
                </c:pt>
                <c:pt idx="181">
                  <c:v>98.41</c:v>
                </c:pt>
                <c:pt idx="191">
                  <c:v>99.73</c:v>
                </c:pt>
                <c:pt idx="201">
                  <c:v>96.97</c:v>
                </c:pt>
                <c:pt idx="203">
                  <c:v>99.99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EB-441D-9565-7C4E20891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5572335"/>
        <c:axId val="1361326799"/>
      </c:scatterChart>
      <c:valAx>
        <c:axId val="1615572335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% of NTAed Proteins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326799"/>
        <c:crosses val="autoZero"/>
        <c:crossBetween val="midCat"/>
        <c:majorUnit val="25"/>
      </c:valAx>
      <c:valAx>
        <c:axId val="1361326799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NTA Yield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572335"/>
        <c:crosses val="autoZero"/>
        <c:crossBetween val="midCat"/>
        <c:majorUnit val="25"/>
      </c:valAx>
    </c:plotArea>
    <c:legend>
      <c:legendPos val="tr"/>
      <c:layout>
        <c:manualLayout>
          <c:xMode val="edge"/>
          <c:yMode val="edge"/>
          <c:x val="0.75877499999999998"/>
          <c:y val="0.13437305555555559"/>
          <c:w val="0.18036414141414142"/>
          <c:h val="0.1275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Nucleic Proteins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Col0 (23)</c:v>
          </c:tx>
          <c:spPr>
            <a:ln w="19050">
              <a:noFill/>
            </a:ln>
          </c:spPr>
          <c:marker>
            <c:symbol val="squar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accent1">
                    <a:lumMod val="50000"/>
                  </a:schemeClr>
                </a:solidFill>
              </a:ln>
            </c:spPr>
          </c:marker>
          <c:xVal>
            <c:numRef>
              <c:f>'Nucleic NTA Variations'!$H$3:$H$129</c:f>
              <c:numCache>
                <c:formatCode>0.00</c:formatCode>
                <c:ptCount val="127"/>
                <c:pt idx="0">
                  <c:v>4.3478260869565215</c:v>
                </c:pt>
                <c:pt idx="1">
                  <c:v>13.043478260869565</c:v>
                </c:pt>
                <c:pt idx="2">
                  <c:v>8.695652173913043</c:v>
                </c:pt>
                <c:pt idx="3">
                  <c:v>17.391304347826086</c:v>
                </c:pt>
                <c:pt idx="4">
                  <c:v>21.739130434782609</c:v>
                </c:pt>
                <c:pt idx="5">
                  <c:v>26.086956521739133</c:v>
                </c:pt>
                <c:pt idx="6">
                  <c:v>30.434782608695656</c:v>
                </c:pt>
                <c:pt idx="7">
                  <c:v>34.782608695652179</c:v>
                </c:pt>
                <c:pt idx="8">
                  <c:v>39.130434782608702</c:v>
                </c:pt>
                <c:pt idx="9">
                  <c:v>43.478260869565226</c:v>
                </c:pt>
                <c:pt idx="10">
                  <c:v>47.826086956521749</c:v>
                </c:pt>
                <c:pt idx="11">
                  <c:v>52.173913043478272</c:v>
                </c:pt>
                <c:pt idx="12">
                  <c:v>56.521739130434796</c:v>
                </c:pt>
                <c:pt idx="13">
                  <c:v>60.869565217391319</c:v>
                </c:pt>
                <c:pt idx="14">
                  <c:v>65.217391304347842</c:v>
                </c:pt>
                <c:pt idx="15">
                  <c:v>69.565217391304358</c:v>
                </c:pt>
                <c:pt idx="16">
                  <c:v>73.913043478260875</c:v>
                </c:pt>
                <c:pt idx="17">
                  <c:v>78.260869565217391</c:v>
                </c:pt>
                <c:pt idx="18">
                  <c:v>82.608695652173907</c:v>
                </c:pt>
                <c:pt idx="19">
                  <c:v>86.956521739130423</c:v>
                </c:pt>
                <c:pt idx="20">
                  <c:v>91.304347826086939</c:v>
                </c:pt>
                <c:pt idx="21">
                  <c:v>95.652173913043455</c:v>
                </c:pt>
                <c:pt idx="22">
                  <c:v>99.999999999999972</c:v>
                </c:pt>
              </c:numCache>
            </c:numRef>
          </c:xVal>
          <c:yVal>
            <c:numRef>
              <c:f>'Nucleic NTA Variations'!$I$3:$I$129</c:f>
              <c:numCache>
                <c:formatCode>0.00</c:formatCode>
                <c:ptCount val="127"/>
                <c:pt idx="0">
                  <c:v>99.99</c:v>
                </c:pt>
                <c:pt idx="1">
                  <c:v>99.97</c:v>
                </c:pt>
                <c:pt idx="2">
                  <c:v>99.97</c:v>
                </c:pt>
                <c:pt idx="3">
                  <c:v>99.95</c:v>
                </c:pt>
                <c:pt idx="4">
                  <c:v>99.69</c:v>
                </c:pt>
                <c:pt idx="5">
                  <c:v>99.685000000000002</c:v>
                </c:pt>
                <c:pt idx="6">
                  <c:v>99.54</c:v>
                </c:pt>
                <c:pt idx="7">
                  <c:v>99.39</c:v>
                </c:pt>
                <c:pt idx="8">
                  <c:v>99.286666666666676</c:v>
                </c:pt>
                <c:pt idx="9">
                  <c:v>98.84</c:v>
                </c:pt>
                <c:pt idx="10">
                  <c:v>98.636666666666656</c:v>
                </c:pt>
                <c:pt idx="11">
                  <c:v>98.083333333333329</c:v>
                </c:pt>
                <c:pt idx="12">
                  <c:v>95.04</c:v>
                </c:pt>
                <c:pt idx="13">
                  <c:v>81.11</c:v>
                </c:pt>
                <c:pt idx="14">
                  <c:v>53.58</c:v>
                </c:pt>
                <c:pt idx="15">
                  <c:v>9.2460000000000004</c:v>
                </c:pt>
                <c:pt idx="16">
                  <c:v>6.6670000000000007</c:v>
                </c:pt>
                <c:pt idx="17">
                  <c:v>3.9575</c:v>
                </c:pt>
                <c:pt idx="18">
                  <c:v>2.673</c:v>
                </c:pt>
                <c:pt idx="19">
                  <c:v>2.5739999999999998</c:v>
                </c:pt>
                <c:pt idx="20">
                  <c:v>2.1680000000000001</c:v>
                </c:pt>
                <c:pt idx="21">
                  <c:v>1.3714999999999999</c:v>
                </c:pt>
                <c:pt idx="22">
                  <c:v>1.1160000000000001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D2-440B-BE63-B14097671886}"/>
            </c:ext>
          </c:extLst>
        </c:ser>
        <c:ser>
          <c:idx val="1"/>
          <c:order val="1"/>
          <c:tx>
            <c:v>D10 (26)</c:v>
          </c:tx>
          <c:spPr>
            <a:ln w="19050">
              <a:noFill/>
            </a:ln>
          </c:spPr>
          <c:marker>
            <c:symbol val="diamond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accent2">
                    <a:lumMod val="50000"/>
                  </a:schemeClr>
                </a:solidFill>
              </a:ln>
            </c:spPr>
          </c:marker>
          <c:xVal>
            <c:numRef>
              <c:f>'Nucleic NTA Variations'!$L$3:$L$129</c:f>
              <c:numCache>
                <c:formatCode>0.00</c:formatCode>
                <c:ptCount val="127"/>
                <c:pt idx="0">
                  <c:v>23.076923076923077</c:v>
                </c:pt>
                <c:pt idx="1">
                  <c:v>69.230769230769226</c:v>
                </c:pt>
                <c:pt idx="4">
                  <c:v>15.384615384615385</c:v>
                </c:pt>
                <c:pt idx="5">
                  <c:v>3.8461538461538463</c:v>
                </c:pt>
                <c:pt idx="6">
                  <c:v>30.76923076923077</c:v>
                </c:pt>
                <c:pt idx="7">
                  <c:v>7.6923076923076925</c:v>
                </c:pt>
                <c:pt idx="8">
                  <c:v>57.692307692307693</c:v>
                </c:pt>
                <c:pt idx="9">
                  <c:v>34.615384615384613</c:v>
                </c:pt>
                <c:pt idx="10">
                  <c:v>50</c:v>
                </c:pt>
                <c:pt idx="11">
                  <c:v>53.846153846153847</c:v>
                </c:pt>
                <c:pt idx="16">
                  <c:v>80.769230769230745</c:v>
                </c:pt>
                <c:pt idx="17">
                  <c:v>84.615384615384585</c:v>
                </c:pt>
                <c:pt idx="18">
                  <c:v>88.461538461538424</c:v>
                </c:pt>
                <c:pt idx="20">
                  <c:v>92.307692307692264</c:v>
                </c:pt>
                <c:pt idx="21">
                  <c:v>96.153846153846104</c:v>
                </c:pt>
                <c:pt idx="22">
                  <c:v>99.999999999999943</c:v>
                </c:pt>
                <c:pt idx="23">
                  <c:v>11.538461538461538</c:v>
                </c:pt>
                <c:pt idx="24">
                  <c:v>19.23076923076923</c:v>
                </c:pt>
                <c:pt idx="25">
                  <c:v>26.923076923076923</c:v>
                </c:pt>
                <c:pt idx="26">
                  <c:v>38.46153846153846</c:v>
                </c:pt>
                <c:pt idx="27">
                  <c:v>42.307692307692307</c:v>
                </c:pt>
                <c:pt idx="28">
                  <c:v>46.153846153846153</c:v>
                </c:pt>
                <c:pt idx="29">
                  <c:v>61.53846153846154</c:v>
                </c:pt>
                <c:pt idx="30">
                  <c:v>65.384615384615387</c:v>
                </c:pt>
                <c:pt idx="31">
                  <c:v>73.076923076923066</c:v>
                </c:pt>
                <c:pt idx="32">
                  <c:v>76.923076923076906</c:v>
                </c:pt>
              </c:numCache>
            </c:numRef>
          </c:xVal>
          <c:yVal>
            <c:numRef>
              <c:f>'Nucleic NTA Variations'!$M$3:$M$129</c:f>
              <c:numCache>
                <c:formatCode>0.00</c:formatCode>
                <c:ptCount val="127"/>
                <c:pt idx="0">
                  <c:v>99.97</c:v>
                </c:pt>
                <c:pt idx="1">
                  <c:v>97.82</c:v>
                </c:pt>
                <c:pt idx="4">
                  <c:v>99.99</c:v>
                </c:pt>
                <c:pt idx="5">
                  <c:v>100</c:v>
                </c:pt>
                <c:pt idx="6">
                  <c:v>99.57</c:v>
                </c:pt>
                <c:pt idx="7">
                  <c:v>100</c:v>
                </c:pt>
                <c:pt idx="8">
                  <c:v>99.38</c:v>
                </c:pt>
                <c:pt idx="9">
                  <c:v>99.56</c:v>
                </c:pt>
                <c:pt idx="10">
                  <c:v>99.42</c:v>
                </c:pt>
                <c:pt idx="11">
                  <c:v>99.39</c:v>
                </c:pt>
                <c:pt idx="16">
                  <c:v>6.0875000000000004</c:v>
                </c:pt>
                <c:pt idx="17">
                  <c:v>4.383</c:v>
                </c:pt>
                <c:pt idx="18">
                  <c:v>2.7035</c:v>
                </c:pt>
                <c:pt idx="20">
                  <c:v>2.6640000000000001</c:v>
                </c:pt>
                <c:pt idx="21">
                  <c:v>1.7649999999999999</c:v>
                </c:pt>
                <c:pt idx="22">
                  <c:v>1.19</c:v>
                </c:pt>
                <c:pt idx="23">
                  <c:v>99.995000000000005</c:v>
                </c:pt>
                <c:pt idx="24">
                  <c:v>99.99</c:v>
                </c:pt>
                <c:pt idx="25">
                  <c:v>99.884999999999991</c:v>
                </c:pt>
                <c:pt idx="26">
                  <c:v>99.56</c:v>
                </c:pt>
                <c:pt idx="27">
                  <c:v>99.47</c:v>
                </c:pt>
                <c:pt idx="28">
                  <c:v>99.43</c:v>
                </c:pt>
                <c:pt idx="29">
                  <c:v>98.42</c:v>
                </c:pt>
                <c:pt idx="30">
                  <c:v>98.22</c:v>
                </c:pt>
                <c:pt idx="31">
                  <c:v>97.28</c:v>
                </c:pt>
                <c:pt idx="32">
                  <c:v>97.27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D2-440B-BE63-B14097671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5572335"/>
        <c:axId val="1361326799"/>
      </c:scatterChart>
      <c:valAx>
        <c:axId val="1615572335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% of NTAed Proteins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1326799"/>
        <c:crosses val="autoZero"/>
        <c:crossBetween val="midCat"/>
        <c:majorUnit val="25"/>
      </c:valAx>
      <c:valAx>
        <c:axId val="1361326799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="1">
                    <a:solidFill>
                      <a:sysClr val="windowText" lastClr="000000"/>
                    </a:solidFill>
                  </a:rPr>
                  <a:t>NTA Yield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5572335"/>
        <c:crosses val="autoZero"/>
        <c:crossBetween val="midCat"/>
        <c:majorUnit val="25"/>
      </c:valAx>
    </c:plotArea>
    <c:legend>
      <c:legendPos val="tr"/>
      <c:layout>
        <c:manualLayout>
          <c:xMode val="edge"/>
          <c:yMode val="edge"/>
          <c:x val="0.18150227272727276"/>
          <c:y val="0.66353972222222224"/>
          <c:w val="0.18036414141414142"/>
          <c:h val="0.1275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35719</xdr:colOff>
      <xdr:row>0</xdr:row>
      <xdr:rowOff>547688</xdr:rowOff>
    </xdr:from>
    <xdr:to>
      <xdr:col>19</xdr:col>
      <xdr:colOff>32119</xdr:colOff>
      <xdr:row>20</xdr:row>
      <xdr:rowOff>94115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17</xdr:col>
      <xdr:colOff>397215</xdr:colOff>
      <xdr:row>1</xdr:row>
      <xdr:rowOff>485775</xdr:rowOff>
    </xdr:from>
    <xdr:to>
      <xdr:col>22</xdr:col>
      <xdr:colOff>547215</xdr:colOff>
      <xdr:row>20</xdr:row>
      <xdr:rowOff>75750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17</xdr:col>
      <xdr:colOff>403565</xdr:colOff>
      <xdr:row>20</xdr:row>
      <xdr:rowOff>177800</xdr:rowOff>
    </xdr:from>
    <xdr:to>
      <xdr:col>22</xdr:col>
      <xdr:colOff>553565</xdr:colOff>
      <xdr:row>39</xdr:row>
      <xdr:rowOff>158300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17</xdr:col>
      <xdr:colOff>413090</xdr:colOff>
      <xdr:row>40</xdr:row>
      <xdr:rowOff>69850</xdr:rowOff>
    </xdr:from>
    <xdr:to>
      <xdr:col>22</xdr:col>
      <xdr:colOff>563090</xdr:colOff>
      <xdr:row>59</xdr:row>
      <xdr:rowOff>50350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304800</xdr:colOff>
      <xdr:row>1</xdr:row>
      <xdr:rowOff>571500</xdr:rowOff>
    </xdr:from>
    <xdr:to>
      <xdr:col>19</xdr:col>
      <xdr:colOff>454800</xdr:colOff>
      <xdr:row>20</xdr:row>
      <xdr:rowOff>155125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15</xdr:col>
      <xdr:colOff>289983</xdr:colOff>
      <xdr:row>1</xdr:row>
      <xdr:rowOff>304270</xdr:rowOff>
    </xdr:from>
    <xdr:to>
      <xdr:col>20</xdr:col>
      <xdr:colOff>439983</xdr:colOff>
      <xdr:row>19</xdr:row>
      <xdr:rowOff>75220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599282</xdr:colOff>
      <xdr:row>2</xdr:row>
      <xdr:rowOff>148167</xdr:rowOff>
    </xdr:from>
    <xdr:to>
      <xdr:col>18</xdr:col>
      <xdr:colOff>749282</xdr:colOff>
      <xdr:row>21</xdr:row>
      <xdr:rowOff>128667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Q916"/>
  <sheetViews>
    <sheetView tabSelected="1" zoomScale="60" zoomScaleNormal="60" workbookViewId="0">
      <selection activeCell="E9" sqref="E9:E10"/>
    </sheetView>
  </sheetViews>
  <sheetFormatPr defaultColWidth="11.42578125" defaultRowHeight="15"/>
  <cols>
    <col min="1" max="1" width="17.28515625" customWidth="1"/>
    <col min="2" max="2" width="11.42578125" customWidth="1"/>
    <col min="3" max="3" width="20.42578125" customWidth="1"/>
    <col min="4" max="4" width="43.42578125" customWidth="1"/>
    <col min="5" max="5" width="17.85546875" style="94" customWidth="1"/>
    <col min="6" max="6" width="31.85546875" customWidth="1"/>
    <col min="7" max="7" width="13.42578125" style="1" customWidth="1"/>
    <col min="8" max="8" width="13" style="1" customWidth="1"/>
    <col min="9" max="9" width="20" style="94" customWidth="1"/>
    <col min="10" max="12" width="11.42578125" customWidth="1"/>
    <col min="13" max="17" width="11.42578125" style="1" customWidth="1"/>
    <col min="18" max="18" width="12.7109375" style="2" customWidth="1"/>
    <col min="19" max="19" width="10.140625" style="1" customWidth="1"/>
    <col min="20" max="20" width="11.42578125" style="4" customWidth="1"/>
    <col min="21" max="21" width="11.42578125" style="5" customWidth="1"/>
    <col min="22" max="24" width="11.42578125" customWidth="1"/>
    <col min="25" max="29" width="11.42578125" style="1" customWidth="1"/>
    <col min="30" max="30" width="12.7109375" style="2" customWidth="1"/>
    <col min="31" max="31" width="9.7109375" style="1" customWidth="1"/>
    <col min="32" max="33" width="11.42578125" style="4" customWidth="1"/>
    <col min="34" max="34" width="11.42578125" style="71"/>
    <col min="35" max="35" width="11.42578125" style="66"/>
    <col min="36" max="36" width="11.42578125" style="69"/>
    <col min="37" max="37" width="11.42578125" style="66"/>
    <col min="40" max="40" width="25.42578125" customWidth="1"/>
  </cols>
  <sheetData>
    <row r="1" spans="1:37" ht="15.75" thickBot="1">
      <c r="A1" s="128" t="s">
        <v>4797</v>
      </c>
    </row>
    <row r="2" spans="1:37" s="55" customFormat="1" ht="45.75" thickBot="1">
      <c r="A2" s="50" t="s">
        <v>4735</v>
      </c>
      <c r="B2" s="51" t="s">
        <v>0</v>
      </c>
      <c r="C2" s="51" t="s">
        <v>1</v>
      </c>
      <c r="D2" s="51" t="s">
        <v>2</v>
      </c>
      <c r="E2" s="95" t="s">
        <v>3</v>
      </c>
      <c r="F2" s="52" t="s">
        <v>4</v>
      </c>
      <c r="G2" s="50" t="s">
        <v>5</v>
      </c>
      <c r="H2" s="51" t="s">
        <v>6</v>
      </c>
      <c r="I2" s="52" t="s">
        <v>4794</v>
      </c>
      <c r="J2" s="51" t="s">
        <v>4736</v>
      </c>
      <c r="K2" s="51" t="s">
        <v>4737</v>
      </c>
      <c r="L2" s="51" t="s">
        <v>4738</v>
      </c>
      <c r="M2" s="51" t="s">
        <v>4736</v>
      </c>
      <c r="N2" s="51" t="s">
        <v>4737</v>
      </c>
      <c r="O2" s="51" t="s">
        <v>4738</v>
      </c>
      <c r="P2" s="51" t="s">
        <v>4739</v>
      </c>
      <c r="Q2" s="51" t="s">
        <v>4740</v>
      </c>
      <c r="R2" s="50" t="s">
        <v>4741</v>
      </c>
      <c r="S2" s="51" t="s">
        <v>4742</v>
      </c>
      <c r="T2" s="53" t="s">
        <v>4787</v>
      </c>
      <c r="U2" s="54" t="s">
        <v>4788</v>
      </c>
      <c r="V2" s="51" t="s">
        <v>4745</v>
      </c>
      <c r="W2" s="51" t="s">
        <v>4746</v>
      </c>
      <c r="X2" s="51" t="s">
        <v>4747</v>
      </c>
      <c r="Y2" s="51" t="s">
        <v>4745</v>
      </c>
      <c r="Z2" s="51" t="s">
        <v>4746</v>
      </c>
      <c r="AA2" s="51" t="s">
        <v>4747</v>
      </c>
      <c r="AB2" s="51" t="s">
        <v>4748</v>
      </c>
      <c r="AC2" s="51" t="s">
        <v>4749</v>
      </c>
      <c r="AD2" s="51" t="s">
        <v>4750</v>
      </c>
      <c r="AE2" s="51" t="s">
        <v>4751</v>
      </c>
      <c r="AF2" s="53" t="s">
        <v>4789</v>
      </c>
      <c r="AG2" s="54" t="s">
        <v>4788</v>
      </c>
      <c r="AH2" s="68" t="s">
        <v>4790</v>
      </c>
      <c r="AI2" s="67" t="s">
        <v>4791</v>
      </c>
      <c r="AJ2" s="70" t="s">
        <v>4792</v>
      </c>
      <c r="AK2" s="67" t="s">
        <v>4793</v>
      </c>
    </row>
    <row r="3" spans="1:37">
      <c r="A3" s="7" t="s">
        <v>3008</v>
      </c>
      <c r="B3" s="8" t="s">
        <v>3009</v>
      </c>
      <c r="C3" s="8" t="s">
        <v>3010</v>
      </c>
      <c r="D3" s="8" t="s">
        <v>3011</v>
      </c>
      <c r="E3" s="96" t="s">
        <v>304</v>
      </c>
      <c r="F3" s="9" t="s">
        <v>3012</v>
      </c>
      <c r="G3" s="3">
        <v>96</v>
      </c>
      <c r="H3" s="75" t="s">
        <v>66</v>
      </c>
      <c r="I3" s="97" t="s">
        <v>3013</v>
      </c>
      <c r="K3">
        <v>0.35580000000000001</v>
      </c>
      <c r="L3">
        <v>0.39489999999999997</v>
      </c>
      <c r="M3" s="1" t="s">
        <v>4754</v>
      </c>
      <c r="N3" s="1" t="s">
        <v>4756</v>
      </c>
      <c r="O3" s="1" t="s">
        <v>4756</v>
      </c>
      <c r="P3" s="1">
        <f t="shared" ref="P3:P34" si="0">(COUNTIF(M3:O3,"Free"))+COUNTIF(M3:O3,"NTA/Free")</f>
        <v>2</v>
      </c>
      <c r="Q3" s="1">
        <f t="shared" ref="Q3:Q34" si="1">(COUNTIF(M3:O3,"NTA"))+COUNTIF(M3:O3,"NTA/Free")</f>
        <v>0</v>
      </c>
      <c r="R3" s="56" t="s">
        <v>4756</v>
      </c>
      <c r="S3" s="57">
        <v>2</v>
      </c>
      <c r="T3" s="47">
        <v>0.37534999999999996</v>
      </c>
      <c r="U3" s="49">
        <v>1.9549999999999984E-2</v>
      </c>
      <c r="V3">
        <v>3.1579999999999999</v>
      </c>
      <c r="X3">
        <v>0.16489999999999999</v>
      </c>
      <c r="Y3" s="1" t="s">
        <v>4756</v>
      </c>
      <c r="Z3" s="1" t="s">
        <v>4754</v>
      </c>
      <c r="AA3" s="1" t="s">
        <v>4756</v>
      </c>
      <c r="AB3" s="1">
        <f t="shared" ref="AB3:AB34" si="2">(COUNTIF(Y3:AA3,"Free"))+COUNTIF(Y3:AA3,"NTA/Free")</f>
        <v>2</v>
      </c>
      <c r="AC3" s="1">
        <f t="shared" ref="AC3:AC34" si="3">(COUNTIF(Y3:AA3,"NTA"))+COUNTIF(Y3:AA3,"NTA/Free")</f>
        <v>0</v>
      </c>
      <c r="AD3" s="59" t="s">
        <v>4756</v>
      </c>
      <c r="AE3" s="58">
        <v>2</v>
      </c>
      <c r="AF3" s="48">
        <v>1.6614499999999999</v>
      </c>
      <c r="AG3" s="6">
        <v>1.49655</v>
      </c>
      <c r="AH3" s="100">
        <v>4.4264020247768752</v>
      </c>
      <c r="AI3" s="98">
        <v>2.1461344888280598</v>
      </c>
      <c r="AJ3" s="101">
        <v>0.27402148993299424</v>
      </c>
      <c r="AK3" s="98">
        <v>0.56221537661997301</v>
      </c>
    </row>
    <row r="4" spans="1:37">
      <c r="A4" s="7" t="s">
        <v>3601</v>
      </c>
      <c r="B4" s="8" t="s">
        <v>3602</v>
      </c>
      <c r="C4" s="8" t="s">
        <v>3603</v>
      </c>
      <c r="D4" s="8" t="s">
        <v>3604</v>
      </c>
      <c r="E4" s="96" t="s">
        <v>104</v>
      </c>
      <c r="F4" s="9" t="s">
        <v>3605</v>
      </c>
      <c r="G4" s="3">
        <v>31</v>
      </c>
      <c r="H4" s="75" t="s">
        <v>652</v>
      </c>
      <c r="I4" s="97" t="s">
        <v>3606</v>
      </c>
      <c r="J4">
        <v>0.11609999999999999</v>
      </c>
      <c r="K4">
        <v>0.2243</v>
      </c>
      <c r="L4">
        <v>0.28410000000000002</v>
      </c>
      <c r="M4" s="1" t="s">
        <v>4756</v>
      </c>
      <c r="N4" s="1" t="s">
        <v>4756</v>
      </c>
      <c r="O4" s="1" t="s">
        <v>4756</v>
      </c>
      <c r="P4" s="1">
        <f t="shared" si="0"/>
        <v>3</v>
      </c>
      <c r="Q4" s="1">
        <f t="shared" si="1"/>
        <v>0</v>
      </c>
      <c r="R4" s="56" t="s">
        <v>4756</v>
      </c>
      <c r="S4" s="57">
        <v>3</v>
      </c>
      <c r="T4" s="47">
        <v>0.20816666666666669</v>
      </c>
      <c r="U4" s="49">
        <v>6.9527995960060762E-2</v>
      </c>
      <c r="V4">
        <v>0.54259999999999997</v>
      </c>
      <c r="X4">
        <v>0.77949999999999997</v>
      </c>
      <c r="Y4" s="1" t="s">
        <v>4756</v>
      </c>
      <c r="Z4" s="1" t="s">
        <v>4754</v>
      </c>
      <c r="AA4" s="1" t="s">
        <v>4756</v>
      </c>
      <c r="AB4" s="1">
        <f t="shared" si="2"/>
        <v>2</v>
      </c>
      <c r="AC4" s="1">
        <f t="shared" si="3"/>
        <v>0</v>
      </c>
      <c r="AD4" s="59" t="s">
        <v>4756</v>
      </c>
      <c r="AE4" s="58">
        <v>2</v>
      </c>
      <c r="AF4" s="48">
        <v>0.66104999999999992</v>
      </c>
      <c r="AG4" s="6">
        <v>0.11845000000000017</v>
      </c>
      <c r="AH4" s="100">
        <v>3.1755804643714964</v>
      </c>
      <c r="AI4" s="99">
        <v>1.6670203262244283</v>
      </c>
      <c r="AJ4" s="102">
        <v>6.1052663313351047E-2</v>
      </c>
      <c r="AK4" s="99">
        <v>1.2142953859850625</v>
      </c>
    </row>
    <row r="5" spans="1:37">
      <c r="A5" s="7" t="s">
        <v>3235</v>
      </c>
      <c r="B5" s="8" t="s">
        <v>3236</v>
      </c>
      <c r="C5" s="8" t="s">
        <v>3237</v>
      </c>
      <c r="D5" s="8" t="s">
        <v>3238</v>
      </c>
      <c r="E5" s="96" t="s">
        <v>64</v>
      </c>
      <c r="F5" s="9" t="s">
        <v>3239</v>
      </c>
      <c r="G5" s="3">
        <v>75</v>
      </c>
      <c r="H5" s="75" t="s">
        <v>66</v>
      </c>
      <c r="I5" s="97" t="s">
        <v>3240</v>
      </c>
      <c r="K5">
        <v>1.47</v>
      </c>
      <c r="L5">
        <v>0.42170000000000002</v>
      </c>
      <c r="M5" s="1" t="s">
        <v>4756</v>
      </c>
      <c r="N5" s="1" t="s">
        <v>4756</v>
      </c>
      <c r="O5" s="1" t="s">
        <v>4756</v>
      </c>
      <c r="P5" s="1">
        <f t="shared" si="0"/>
        <v>3</v>
      </c>
      <c r="Q5" s="1">
        <f t="shared" si="1"/>
        <v>0</v>
      </c>
      <c r="R5" s="56" t="s">
        <v>4756</v>
      </c>
      <c r="S5" s="57">
        <v>2</v>
      </c>
      <c r="T5" s="47">
        <v>0.94584999999999997</v>
      </c>
      <c r="U5" s="49">
        <v>0.52415</v>
      </c>
      <c r="V5">
        <v>1.51</v>
      </c>
      <c r="W5">
        <v>1.673</v>
      </c>
      <c r="X5">
        <v>2.3220000000000001</v>
      </c>
      <c r="Y5" s="1" t="s">
        <v>4756</v>
      </c>
      <c r="Z5" s="1" t="s">
        <v>4756</v>
      </c>
      <c r="AA5" s="1" t="s">
        <v>4756</v>
      </c>
      <c r="AB5" s="1">
        <f t="shared" si="2"/>
        <v>3</v>
      </c>
      <c r="AC5" s="1">
        <f t="shared" si="3"/>
        <v>0</v>
      </c>
      <c r="AD5" s="59" t="s">
        <v>4756</v>
      </c>
      <c r="AE5" s="58">
        <v>3</v>
      </c>
      <c r="AF5" s="48">
        <v>1.835</v>
      </c>
      <c r="AG5" s="6">
        <v>0.35073161629181165</v>
      </c>
      <c r="AH5" s="93">
        <v>1.940053919754718</v>
      </c>
      <c r="AI5" s="99">
        <v>0.95609674967102443</v>
      </c>
      <c r="AJ5" s="92">
        <v>0.15333710106153284</v>
      </c>
      <c r="AK5" s="99">
        <v>0.81435275162419962</v>
      </c>
    </row>
    <row r="6" spans="1:37">
      <c r="A6" s="7" t="s">
        <v>1334</v>
      </c>
      <c r="B6" s="8" t="s">
        <v>1335</v>
      </c>
      <c r="C6" s="8" t="s">
        <v>1336</v>
      </c>
      <c r="D6" s="8" t="s">
        <v>1337</v>
      </c>
      <c r="E6" s="96" t="s">
        <v>64</v>
      </c>
      <c r="F6" s="9" t="s">
        <v>1338</v>
      </c>
      <c r="G6" s="3">
        <v>61</v>
      </c>
      <c r="H6" s="75" t="s">
        <v>652</v>
      </c>
      <c r="I6" s="97" t="s">
        <v>1339</v>
      </c>
      <c r="J6">
        <v>1.482</v>
      </c>
      <c r="K6">
        <v>4.0720000000000001</v>
      </c>
      <c r="M6" s="1" t="s">
        <v>4756</v>
      </c>
      <c r="N6" s="1" t="s">
        <v>4756</v>
      </c>
      <c r="O6" s="1" t="s">
        <v>4754</v>
      </c>
      <c r="P6" s="1">
        <f t="shared" si="0"/>
        <v>2</v>
      </c>
      <c r="Q6" s="1">
        <f t="shared" si="1"/>
        <v>0</v>
      </c>
      <c r="R6" s="56" t="s">
        <v>4756</v>
      </c>
      <c r="S6" s="57">
        <v>2</v>
      </c>
      <c r="T6" s="47">
        <v>2.7770000000000001</v>
      </c>
      <c r="U6" s="49">
        <v>1.2949999999999999</v>
      </c>
      <c r="V6">
        <v>5.0949999999999998</v>
      </c>
      <c r="X6">
        <v>5.6109999999999998</v>
      </c>
      <c r="Y6" s="1" t="s">
        <v>4756</v>
      </c>
      <c r="Z6" s="1" t="s">
        <v>4754</v>
      </c>
      <c r="AA6" s="1" t="s">
        <v>4756</v>
      </c>
      <c r="AB6" s="1">
        <f t="shared" si="2"/>
        <v>2</v>
      </c>
      <c r="AC6" s="1">
        <f t="shared" si="3"/>
        <v>0</v>
      </c>
      <c r="AD6" s="59" t="s">
        <v>4756</v>
      </c>
      <c r="AE6" s="58">
        <v>2</v>
      </c>
      <c r="AF6" s="48">
        <v>5.3529999999999998</v>
      </c>
      <c r="AG6" s="6">
        <v>0.25800000000000001</v>
      </c>
      <c r="AH6" s="93">
        <v>1.9276197335253868</v>
      </c>
      <c r="AI6" s="99">
        <v>0.94682047549614778</v>
      </c>
      <c r="AJ6" s="92">
        <v>0.14356101215385542</v>
      </c>
      <c r="AK6" s="99">
        <v>0.84296348840452173</v>
      </c>
    </row>
    <row r="7" spans="1:37">
      <c r="A7" s="7" t="s">
        <v>2917</v>
      </c>
      <c r="B7" s="8" t="s">
        <v>2918</v>
      </c>
      <c r="C7" s="8" t="s">
        <v>2919</v>
      </c>
      <c r="D7" s="8" t="s">
        <v>2920</v>
      </c>
      <c r="E7" s="96" t="s">
        <v>64</v>
      </c>
      <c r="F7" s="9" t="s">
        <v>1899</v>
      </c>
      <c r="G7" s="3">
        <v>43</v>
      </c>
      <c r="H7" s="75" t="s">
        <v>66</v>
      </c>
      <c r="I7" s="97" t="s">
        <v>2921</v>
      </c>
      <c r="J7">
        <v>2.3809999999999998</v>
      </c>
      <c r="K7">
        <v>1.274</v>
      </c>
      <c r="L7">
        <v>1.2949999999999999</v>
      </c>
      <c r="M7" s="1" t="s">
        <v>4756</v>
      </c>
      <c r="N7" s="1" t="s">
        <v>4756</v>
      </c>
      <c r="O7" s="1" t="s">
        <v>4756</v>
      </c>
      <c r="P7" s="1">
        <f t="shared" si="0"/>
        <v>3</v>
      </c>
      <c r="Q7" s="1">
        <f t="shared" si="1"/>
        <v>0</v>
      </c>
      <c r="R7" s="56" t="s">
        <v>4756</v>
      </c>
      <c r="S7" s="57">
        <v>3</v>
      </c>
      <c r="T7" s="47">
        <v>1.6499999999999997</v>
      </c>
      <c r="U7" s="49">
        <v>0.51696614976224509</v>
      </c>
      <c r="V7">
        <v>3.0920000000000001</v>
      </c>
      <c r="W7">
        <v>1.976</v>
      </c>
      <c r="X7">
        <v>4.1840000000000002</v>
      </c>
      <c r="Y7" s="1" t="s">
        <v>4756</v>
      </c>
      <c r="Z7" s="1" t="s">
        <v>4756</v>
      </c>
      <c r="AA7" s="1" t="s">
        <v>4756</v>
      </c>
      <c r="AB7" s="1">
        <f t="shared" si="2"/>
        <v>3</v>
      </c>
      <c r="AC7" s="1">
        <f t="shared" si="3"/>
        <v>0</v>
      </c>
      <c r="AD7" s="59" t="s">
        <v>4756</v>
      </c>
      <c r="AE7" s="58">
        <v>3</v>
      </c>
      <c r="AF7" s="48">
        <v>3.0839999999999996</v>
      </c>
      <c r="AG7" s="6">
        <v>0.90142997509512757</v>
      </c>
      <c r="AH7" s="100">
        <v>1.8690909090909091</v>
      </c>
      <c r="AI7" s="99">
        <v>0.90233674078185622</v>
      </c>
      <c r="AJ7" s="102">
        <v>7.0317871472184851E-2</v>
      </c>
      <c r="AK7" s="99">
        <v>1.1529342838653924</v>
      </c>
    </row>
    <row r="8" spans="1:37">
      <c r="A8" s="7" t="s">
        <v>1433</v>
      </c>
      <c r="B8" s="8" t="s">
        <v>1434</v>
      </c>
      <c r="C8" s="8" t="s">
        <v>1435</v>
      </c>
      <c r="D8" s="8" t="s">
        <v>1436</v>
      </c>
      <c r="E8" s="96" t="s">
        <v>64</v>
      </c>
      <c r="F8" s="9" t="s">
        <v>1437</v>
      </c>
      <c r="G8" s="3">
        <v>28</v>
      </c>
      <c r="H8" s="75" t="s">
        <v>66</v>
      </c>
      <c r="I8" s="97" t="s">
        <v>1439</v>
      </c>
      <c r="K8">
        <v>3.2559999999999998</v>
      </c>
      <c r="L8">
        <v>1.4019999999999999</v>
      </c>
      <c r="M8" s="1" t="s">
        <v>4754</v>
      </c>
      <c r="N8" s="1" t="s">
        <v>4756</v>
      </c>
      <c r="O8" s="1" t="s">
        <v>4756</v>
      </c>
      <c r="P8" s="1">
        <f t="shared" si="0"/>
        <v>2</v>
      </c>
      <c r="Q8" s="1">
        <f t="shared" si="1"/>
        <v>0</v>
      </c>
      <c r="R8" s="56" t="s">
        <v>4756</v>
      </c>
      <c r="S8" s="57">
        <v>2</v>
      </c>
      <c r="T8" s="47">
        <v>2.3289999999999997</v>
      </c>
      <c r="U8" s="49">
        <v>0.92700000000000038</v>
      </c>
      <c r="V8">
        <v>2.7330000000000001</v>
      </c>
      <c r="W8">
        <v>4.6210000000000004</v>
      </c>
      <c r="X8">
        <v>3.2029999999999998</v>
      </c>
      <c r="Y8" s="1" t="s">
        <v>4756</v>
      </c>
      <c r="Z8" s="1" t="s">
        <v>4756</v>
      </c>
      <c r="AA8" s="1" t="s">
        <v>4756</v>
      </c>
      <c r="AB8" s="1">
        <f t="shared" si="2"/>
        <v>3</v>
      </c>
      <c r="AC8" s="1">
        <f t="shared" si="3"/>
        <v>0</v>
      </c>
      <c r="AD8" s="59" t="s">
        <v>4756</v>
      </c>
      <c r="AE8" s="58">
        <v>3</v>
      </c>
      <c r="AF8" s="48">
        <v>3.5190000000000001</v>
      </c>
      <c r="AG8" s="6">
        <v>0.80250773620362348</v>
      </c>
      <c r="AH8" s="93">
        <v>1.5109489051094893</v>
      </c>
      <c r="AI8" s="99">
        <v>0.59545487453879875</v>
      </c>
      <c r="AJ8" s="92">
        <v>0.2002272230813914</v>
      </c>
      <c r="AK8" s="99">
        <v>0.69847687575644812</v>
      </c>
    </row>
    <row r="9" spans="1:37">
      <c r="A9" s="7" t="s">
        <v>874</v>
      </c>
      <c r="B9" s="8" t="s">
        <v>875</v>
      </c>
      <c r="C9" s="8" t="s">
        <v>876</v>
      </c>
      <c r="D9" s="8" t="s">
        <v>877</v>
      </c>
      <c r="E9" s="96" t="s">
        <v>64</v>
      </c>
      <c r="F9" s="9" t="s">
        <v>878</v>
      </c>
      <c r="G9" s="3">
        <v>55</v>
      </c>
      <c r="H9" s="75" t="s">
        <v>170</v>
      </c>
      <c r="I9" s="97" t="s">
        <v>880</v>
      </c>
      <c r="K9">
        <v>0.2495</v>
      </c>
      <c r="L9">
        <v>0.42859999999999998</v>
      </c>
      <c r="M9" s="1" t="s">
        <v>4754</v>
      </c>
      <c r="N9" s="1" t="s">
        <v>4756</v>
      </c>
      <c r="O9" s="1" t="s">
        <v>4756</v>
      </c>
      <c r="P9" s="1">
        <f t="shared" si="0"/>
        <v>2</v>
      </c>
      <c r="Q9" s="1">
        <f t="shared" si="1"/>
        <v>0</v>
      </c>
      <c r="R9" s="56" t="s">
        <v>4756</v>
      </c>
      <c r="S9" s="57">
        <v>2</v>
      </c>
      <c r="T9" s="47">
        <v>0.33904999999999996</v>
      </c>
      <c r="U9" s="49">
        <v>8.9550000000000171E-2</v>
      </c>
      <c r="V9">
        <v>9.0039999999999995E-2</v>
      </c>
      <c r="X9">
        <v>0.92090000000000005</v>
      </c>
      <c r="Y9" s="1" t="s">
        <v>4756</v>
      </c>
      <c r="Z9" s="1" t="s">
        <v>4754</v>
      </c>
      <c r="AA9" s="1" t="s">
        <v>4756</v>
      </c>
      <c r="AB9" s="1">
        <f t="shared" si="2"/>
        <v>2</v>
      </c>
      <c r="AC9" s="1">
        <f t="shared" si="3"/>
        <v>0</v>
      </c>
      <c r="AD9" s="59" t="s">
        <v>4756</v>
      </c>
      <c r="AE9" s="58">
        <v>2</v>
      </c>
      <c r="AF9" s="48">
        <v>0.50546999999999997</v>
      </c>
      <c r="AG9" s="6">
        <v>0.41543000000000013</v>
      </c>
      <c r="AH9" s="93">
        <v>1.4908420586934081</v>
      </c>
      <c r="AI9" s="99">
        <v>0.57612742515370641</v>
      </c>
      <c r="AJ9" s="92">
        <v>0.37897798300800484</v>
      </c>
      <c r="AK9" s="99">
        <v>0.42138601994189512</v>
      </c>
    </row>
    <row r="10" spans="1:37">
      <c r="A10" s="7" t="s">
        <v>4697</v>
      </c>
      <c r="B10" s="8" t="s">
        <v>4698</v>
      </c>
      <c r="C10" s="8" t="s">
        <v>4699</v>
      </c>
      <c r="D10" s="8" t="s">
        <v>4700</v>
      </c>
      <c r="E10" s="96" t="s">
        <v>64</v>
      </c>
      <c r="F10" s="9" t="s">
        <v>4701</v>
      </c>
      <c r="G10" s="3">
        <v>2</v>
      </c>
      <c r="H10" s="75" t="s">
        <v>15</v>
      </c>
      <c r="I10" s="97" t="s">
        <v>4702</v>
      </c>
      <c r="J10">
        <v>0.36890000000000001</v>
      </c>
      <c r="K10">
        <v>0.93859999999999999</v>
      </c>
      <c r="L10">
        <v>0.16669999999999999</v>
      </c>
      <c r="M10" s="1" t="s">
        <v>4756</v>
      </c>
      <c r="N10" s="1" t="s">
        <v>4756</v>
      </c>
      <c r="O10" s="1" t="s">
        <v>4756</v>
      </c>
      <c r="P10" s="1">
        <f t="shared" si="0"/>
        <v>3</v>
      </c>
      <c r="Q10" s="1">
        <f t="shared" si="1"/>
        <v>0</v>
      </c>
      <c r="R10" s="56" t="s">
        <v>4756</v>
      </c>
      <c r="S10" s="57">
        <v>3</v>
      </c>
      <c r="T10" s="47">
        <v>0.49140000000000006</v>
      </c>
      <c r="U10" s="49">
        <v>0.32681502413444818</v>
      </c>
      <c r="V10">
        <v>0.1323</v>
      </c>
      <c r="W10">
        <v>1.575</v>
      </c>
      <c r="X10">
        <v>0.41339999999999999</v>
      </c>
      <c r="Y10" s="1" t="s">
        <v>4756</v>
      </c>
      <c r="Z10" s="1" t="s">
        <v>4756</v>
      </c>
      <c r="AA10" s="1" t="s">
        <v>4756</v>
      </c>
      <c r="AB10" s="1">
        <f t="shared" si="2"/>
        <v>3</v>
      </c>
      <c r="AC10" s="1">
        <f t="shared" si="3"/>
        <v>0</v>
      </c>
      <c r="AD10" s="59" t="s">
        <v>4756</v>
      </c>
      <c r="AE10" s="58">
        <v>3</v>
      </c>
      <c r="AF10" s="48">
        <v>0.70690000000000008</v>
      </c>
      <c r="AG10" s="6">
        <v>0.62447445103863131</v>
      </c>
      <c r="AH10" s="93">
        <v>1.4385429385429385</v>
      </c>
      <c r="AI10" s="99">
        <v>0.52460828419741623</v>
      </c>
      <c r="AJ10" s="92">
        <v>0.34723953407696878</v>
      </c>
      <c r="AK10" s="99">
        <v>0.45937083518319971</v>
      </c>
    </row>
    <row r="11" spans="1:37">
      <c r="A11" s="7" t="s">
        <v>2699</v>
      </c>
      <c r="B11" s="8" t="s">
        <v>2700</v>
      </c>
      <c r="C11" s="8" t="s">
        <v>2701</v>
      </c>
      <c r="D11" s="8" t="s">
        <v>2702</v>
      </c>
      <c r="E11" s="96" t="s">
        <v>64</v>
      </c>
      <c r="F11" s="9" t="s">
        <v>2703</v>
      </c>
      <c r="G11" s="3">
        <v>58</v>
      </c>
      <c r="H11" s="75" t="s">
        <v>66</v>
      </c>
      <c r="I11" s="97" t="s">
        <v>2704</v>
      </c>
      <c r="J11">
        <v>0.2321</v>
      </c>
      <c r="K11">
        <v>0.79710000000000003</v>
      </c>
      <c r="L11">
        <v>1.776</v>
      </c>
      <c r="M11" s="1" t="s">
        <v>4756</v>
      </c>
      <c r="N11" s="1" t="s">
        <v>4756</v>
      </c>
      <c r="O11" s="1" t="s">
        <v>4756</v>
      </c>
      <c r="P11" s="1">
        <f t="shared" si="0"/>
        <v>3</v>
      </c>
      <c r="Q11" s="1">
        <f t="shared" si="1"/>
        <v>0</v>
      </c>
      <c r="R11" s="56" t="s">
        <v>4756</v>
      </c>
      <c r="S11" s="57">
        <v>3</v>
      </c>
      <c r="T11" s="47">
        <v>0.93506666666666671</v>
      </c>
      <c r="U11" s="49">
        <v>0.6377998135953179</v>
      </c>
      <c r="V11">
        <v>0.72970000000000002</v>
      </c>
      <c r="W11">
        <v>1.427</v>
      </c>
      <c r="X11">
        <v>1.5940000000000001</v>
      </c>
      <c r="Y11" s="1" t="s">
        <v>4756</v>
      </c>
      <c r="Z11" s="1" t="s">
        <v>4756</v>
      </c>
      <c r="AA11" s="1" t="s">
        <v>4756</v>
      </c>
      <c r="AB11" s="1">
        <f t="shared" si="2"/>
        <v>3</v>
      </c>
      <c r="AC11" s="1">
        <f t="shared" si="3"/>
        <v>0</v>
      </c>
      <c r="AD11" s="59" t="s">
        <v>4756</v>
      </c>
      <c r="AE11" s="58">
        <v>3</v>
      </c>
      <c r="AF11" s="48">
        <v>1.2502333333333333</v>
      </c>
      <c r="AG11" s="6">
        <v>0.37433359750658507</v>
      </c>
      <c r="AH11" s="93">
        <v>1.3370526165692285</v>
      </c>
      <c r="AI11" s="99">
        <v>0.41905624042741502</v>
      </c>
      <c r="AJ11" s="92">
        <v>0.29319914496200761</v>
      </c>
      <c r="AK11" s="99">
        <v>0.53283730053440004</v>
      </c>
    </row>
    <row r="12" spans="1:37">
      <c r="A12" s="7" t="s">
        <v>2126</v>
      </c>
      <c r="B12" s="8" t="s">
        <v>2127</v>
      </c>
      <c r="C12" s="8" t="s">
        <v>2128</v>
      </c>
      <c r="D12" s="8" t="s">
        <v>2129</v>
      </c>
      <c r="E12" s="96" t="s">
        <v>224</v>
      </c>
      <c r="F12" s="9" t="s">
        <v>595</v>
      </c>
      <c r="G12" s="3">
        <v>2</v>
      </c>
      <c r="H12" s="75" t="s">
        <v>15</v>
      </c>
      <c r="I12" s="97" t="s">
        <v>2130</v>
      </c>
      <c r="J12">
        <v>0.33639999999999998</v>
      </c>
      <c r="K12">
        <v>0.3881</v>
      </c>
      <c r="L12">
        <v>1.038</v>
      </c>
      <c r="M12" s="1" t="s">
        <v>4756</v>
      </c>
      <c r="N12" s="1" t="s">
        <v>4756</v>
      </c>
      <c r="O12" s="1" t="s">
        <v>4756</v>
      </c>
      <c r="P12" s="1">
        <f t="shared" si="0"/>
        <v>3</v>
      </c>
      <c r="Q12" s="1">
        <f t="shared" si="1"/>
        <v>0</v>
      </c>
      <c r="R12" s="56" t="s">
        <v>4756</v>
      </c>
      <c r="S12" s="57">
        <v>3</v>
      </c>
      <c r="T12" s="47">
        <v>0.58750000000000002</v>
      </c>
      <c r="U12" s="49">
        <v>0.31925006917253224</v>
      </c>
      <c r="V12">
        <v>0.63739999999999997</v>
      </c>
      <c r="X12">
        <v>0.87980000000000003</v>
      </c>
      <c r="Y12" s="1" t="s">
        <v>4756</v>
      </c>
      <c r="Z12" s="1" t="s">
        <v>4754</v>
      </c>
      <c r="AA12" s="1" t="s">
        <v>4756</v>
      </c>
      <c r="AB12" s="1">
        <f t="shared" si="2"/>
        <v>2</v>
      </c>
      <c r="AC12" s="1">
        <f t="shared" si="3"/>
        <v>0</v>
      </c>
      <c r="AD12" s="59" t="s">
        <v>4756</v>
      </c>
      <c r="AE12" s="58">
        <v>2</v>
      </c>
      <c r="AF12" s="48">
        <v>0.75859999999999994</v>
      </c>
      <c r="AG12" s="6">
        <v>0.12120000000000022</v>
      </c>
      <c r="AH12" s="93">
        <v>1.2912340425531914</v>
      </c>
      <c r="AI12" s="99">
        <v>0.36875051995451291</v>
      </c>
      <c r="AJ12" s="92">
        <v>0.27720711460814634</v>
      </c>
      <c r="AK12" s="99">
        <v>0.55719562761215102</v>
      </c>
    </row>
    <row r="13" spans="1:37">
      <c r="A13" s="7" t="s">
        <v>4709</v>
      </c>
      <c r="B13" s="8" t="s">
        <v>4710</v>
      </c>
      <c r="C13" s="8" t="s">
        <v>4711</v>
      </c>
      <c r="D13" s="8" t="s">
        <v>4712</v>
      </c>
      <c r="E13" s="96" t="s">
        <v>64</v>
      </c>
      <c r="F13" s="9" t="s">
        <v>2995</v>
      </c>
      <c r="G13" s="3">
        <v>2</v>
      </c>
      <c r="H13" s="75" t="s">
        <v>15</v>
      </c>
      <c r="I13" s="97" t="s">
        <v>4713</v>
      </c>
      <c r="J13">
        <v>1.198</v>
      </c>
      <c r="K13">
        <v>1.155</v>
      </c>
      <c r="L13">
        <v>0.63249999999999995</v>
      </c>
      <c r="M13" s="1" t="s">
        <v>4756</v>
      </c>
      <c r="N13" s="1" t="s">
        <v>4756</v>
      </c>
      <c r="O13" s="1" t="s">
        <v>4756</v>
      </c>
      <c r="P13" s="1">
        <f t="shared" si="0"/>
        <v>3</v>
      </c>
      <c r="Q13" s="1">
        <f t="shared" si="1"/>
        <v>0</v>
      </c>
      <c r="R13" s="56" t="s">
        <v>4756</v>
      </c>
      <c r="S13" s="57">
        <v>3</v>
      </c>
      <c r="T13" s="47">
        <v>0.99516666666666653</v>
      </c>
      <c r="U13" s="49">
        <v>0.2570442028566734</v>
      </c>
      <c r="V13">
        <v>1.1930000000000001</v>
      </c>
      <c r="W13">
        <v>1.1379999999999999</v>
      </c>
      <c r="X13">
        <v>1.1539999999999999</v>
      </c>
      <c r="Y13" s="1" t="s">
        <v>4756</v>
      </c>
      <c r="Z13" s="1" t="s">
        <v>4756</v>
      </c>
      <c r="AA13" s="1" t="s">
        <v>4756</v>
      </c>
      <c r="AB13" s="1">
        <f t="shared" si="2"/>
        <v>3</v>
      </c>
      <c r="AC13" s="1">
        <f t="shared" si="3"/>
        <v>0</v>
      </c>
      <c r="AD13" s="59" t="s">
        <v>4756</v>
      </c>
      <c r="AE13" s="58">
        <v>3</v>
      </c>
      <c r="AF13" s="48">
        <v>1.1616666666666666</v>
      </c>
      <c r="AG13" s="6">
        <v>2.3098821518760623E-2</v>
      </c>
      <c r="AH13" s="93">
        <v>1.1673086585161616</v>
      </c>
      <c r="AI13" s="99">
        <v>0.22318608737989137</v>
      </c>
      <c r="AJ13" s="92">
        <v>0.22828131377918995</v>
      </c>
      <c r="AK13" s="99">
        <v>0.64152963671265895</v>
      </c>
    </row>
    <row r="14" spans="1:37">
      <c r="A14" s="7" t="s">
        <v>2634</v>
      </c>
      <c r="B14" s="8" t="s">
        <v>2635</v>
      </c>
      <c r="C14" s="8" t="s">
        <v>2636</v>
      </c>
      <c r="D14" s="8" t="s">
        <v>2637</v>
      </c>
      <c r="E14" s="96" t="s">
        <v>104</v>
      </c>
      <c r="F14" s="9" t="s">
        <v>2638</v>
      </c>
      <c r="G14" s="3">
        <v>27</v>
      </c>
      <c r="H14" s="75" t="s">
        <v>8</v>
      </c>
      <c r="I14" s="97" t="s">
        <v>2639</v>
      </c>
      <c r="J14">
        <v>1.7150000000000001</v>
      </c>
      <c r="K14">
        <v>1.607</v>
      </c>
      <c r="M14" s="1" t="s">
        <v>4756</v>
      </c>
      <c r="N14" s="1" t="s">
        <v>4756</v>
      </c>
      <c r="O14" s="1" t="s">
        <v>4756</v>
      </c>
      <c r="P14" s="1">
        <f t="shared" si="0"/>
        <v>3</v>
      </c>
      <c r="Q14" s="1">
        <f t="shared" si="1"/>
        <v>0</v>
      </c>
      <c r="R14" s="56" t="s">
        <v>4756</v>
      </c>
      <c r="S14" s="57">
        <v>2</v>
      </c>
      <c r="T14" s="47">
        <v>1.661</v>
      </c>
      <c r="U14" s="49">
        <v>5.4000000000000048E-2</v>
      </c>
      <c r="V14">
        <v>1.4330000000000001</v>
      </c>
      <c r="W14">
        <v>2.085</v>
      </c>
      <c r="X14">
        <v>2.0920000000000001</v>
      </c>
      <c r="Y14" s="1" t="s">
        <v>4756</v>
      </c>
      <c r="Z14" s="1" t="s">
        <v>4756</v>
      </c>
      <c r="AA14" s="1" t="s">
        <v>4756</v>
      </c>
      <c r="AB14" s="1">
        <f t="shared" si="2"/>
        <v>3</v>
      </c>
      <c r="AC14" s="1">
        <f t="shared" si="3"/>
        <v>0</v>
      </c>
      <c r="AD14" s="59" t="s">
        <v>4756</v>
      </c>
      <c r="AE14" s="58">
        <v>3</v>
      </c>
      <c r="AF14" s="48">
        <v>1.8699999999999999</v>
      </c>
      <c r="AG14" s="6">
        <v>0.30901887752476853</v>
      </c>
      <c r="AH14" s="93">
        <v>1.1258278145695364</v>
      </c>
      <c r="AI14" s="99">
        <v>0.17098619681262284</v>
      </c>
      <c r="AJ14" s="92">
        <v>0.22107861093443443</v>
      </c>
      <c r="AK14" s="99">
        <v>0.65545327281020693</v>
      </c>
    </row>
    <row r="15" spans="1:37">
      <c r="A15" s="7" t="s">
        <v>2286</v>
      </c>
      <c r="B15" s="8" t="s">
        <v>2287</v>
      </c>
      <c r="C15" s="8" t="s">
        <v>2288</v>
      </c>
      <c r="D15" s="8" t="s">
        <v>2289</v>
      </c>
      <c r="E15" s="96" t="s">
        <v>64</v>
      </c>
      <c r="F15" s="9" t="s">
        <v>2290</v>
      </c>
      <c r="G15" s="3">
        <v>78</v>
      </c>
      <c r="H15" s="75" t="s">
        <v>15</v>
      </c>
      <c r="I15" s="97" t="s">
        <v>2291</v>
      </c>
      <c r="J15">
        <v>1.984</v>
      </c>
      <c r="K15">
        <v>4.4939999999999998</v>
      </c>
      <c r="L15">
        <v>2.508</v>
      </c>
      <c r="M15" s="1" t="s">
        <v>4756</v>
      </c>
      <c r="N15" s="1" t="s">
        <v>4756</v>
      </c>
      <c r="O15" s="1" t="s">
        <v>4756</v>
      </c>
      <c r="P15" s="1">
        <f t="shared" si="0"/>
        <v>3</v>
      </c>
      <c r="Q15" s="1">
        <f t="shared" si="1"/>
        <v>0</v>
      </c>
      <c r="R15" s="56" t="s">
        <v>4756</v>
      </c>
      <c r="S15" s="57">
        <v>3</v>
      </c>
      <c r="T15" s="47">
        <v>2.9953333333333334</v>
      </c>
      <c r="U15" s="49">
        <v>1.0810936849115131</v>
      </c>
      <c r="V15">
        <v>3.278</v>
      </c>
      <c r="W15">
        <v>3.508</v>
      </c>
      <c r="X15">
        <v>3.3140000000000001</v>
      </c>
      <c r="Y15" s="1" t="s">
        <v>4756</v>
      </c>
      <c r="Z15" s="1" t="s">
        <v>4756</v>
      </c>
      <c r="AA15" s="1" t="s">
        <v>4756</v>
      </c>
      <c r="AB15" s="1">
        <f t="shared" si="2"/>
        <v>3</v>
      </c>
      <c r="AC15" s="1">
        <f t="shared" si="3"/>
        <v>0</v>
      </c>
      <c r="AD15" s="59" t="s">
        <v>4756</v>
      </c>
      <c r="AE15" s="58">
        <v>3</v>
      </c>
      <c r="AF15" s="48">
        <v>3.3666666666666667</v>
      </c>
      <c r="AG15" s="6">
        <v>0.10101265047287668</v>
      </c>
      <c r="AH15" s="93">
        <v>1.123970620965947</v>
      </c>
      <c r="AI15" s="99">
        <v>0.16860432600308115</v>
      </c>
      <c r="AJ15" s="92">
        <v>0.33784331189349071</v>
      </c>
      <c r="AK15" s="99">
        <v>0.47128467415354419</v>
      </c>
    </row>
    <row r="16" spans="1:37">
      <c r="A16" s="7" t="s">
        <v>1488</v>
      </c>
      <c r="B16" s="8" t="s">
        <v>1489</v>
      </c>
      <c r="C16" s="8" t="s">
        <v>1490</v>
      </c>
      <c r="D16" s="8" t="s">
        <v>1491</v>
      </c>
      <c r="E16" s="96" t="s">
        <v>40</v>
      </c>
      <c r="F16" s="9" t="s">
        <v>494</v>
      </c>
      <c r="G16" s="3">
        <v>1</v>
      </c>
      <c r="H16" s="75" t="s">
        <v>34</v>
      </c>
      <c r="I16" s="97" t="s">
        <v>1492</v>
      </c>
      <c r="K16">
        <v>4.266</v>
      </c>
      <c r="L16">
        <v>3.649</v>
      </c>
      <c r="M16" s="1" t="s">
        <v>4756</v>
      </c>
      <c r="N16" s="1" t="s">
        <v>4756</v>
      </c>
      <c r="O16" s="1" t="s">
        <v>4756</v>
      </c>
      <c r="P16" s="1">
        <f t="shared" si="0"/>
        <v>3</v>
      </c>
      <c r="Q16" s="1">
        <f t="shared" si="1"/>
        <v>0</v>
      </c>
      <c r="R16" s="56" t="s">
        <v>4756</v>
      </c>
      <c r="S16" s="57">
        <v>2</v>
      </c>
      <c r="T16" s="47">
        <v>3.9575</v>
      </c>
      <c r="U16" s="49">
        <v>0.3085</v>
      </c>
      <c r="V16">
        <v>4.1379999999999999</v>
      </c>
      <c r="W16">
        <v>4.6920000000000002</v>
      </c>
      <c r="X16">
        <v>4.319</v>
      </c>
      <c r="Y16" s="1" t="s">
        <v>4756</v>
      </c>
      <c r="Z16" s="1" t="s">
        <v>4756</v>
      </c>
      <c r="AA16" s="1" t="s">
        <v>4756</v>
      </c>
      <c r="AB16" s="1">
        <f t="shared" si="2"/>
        <v>3</v>
      </c>
      <c r="AC16" s="1">
        <f t="shared" si="3"/>
        <v>0</v>
      </c>
      <c r="AD16" s="59" t="s">
        <v>4756</v>
      </c>
      <c r="AE16" s="58">
        <v>3</v>
      </c>
      <c r="AF16" s="48">
        <v>4.383</v>
      </c>
      <c r="AG16" s="6">
        <v>0.23065269707217109</v>
      </c>
      <c r="AH16" s="93">
        <v>1.1075173720783322</v>
      </c>
      <c r="AI16" s="99">
        <v>0.14732932850011096</v>
      </c>
      <c r="AJ16" s="92">
        <v>0.18710900642606532</v>
      </c>
      <c r="AK16" s="99">
        <v>0.72790530738506543</v>
      </c>
    </row>
    <row r="17" spans="1:37">
      <c r="A17" s="7" t="s">
        <v>3411</v>
      </c>
      <c r="B17" s="8" t="s">
        <v>3412</v>
      </c>
      <c r="C17" s="8" t="s">
        <v>3413</v>
      </c>
      <c r="D17" s="8" t="s">
        <v>3414</v>
      </c>
      <c r="E17" s="96" t="s">
        <v>64</v>
      </c>
      <c r="F17" s="9">
        <v>0</v>
      </c>
      <c r="G17" s="3">
        <v>74</v>
      </c>
      <c r="H17" s="75" t="s">
        <v>129</v>
      </c>
      <c r="I17" s="97" t="s">
        <v>3415</v>
      </c>
      <c r="J17">
        <v>1.651</v>
      </c>
      <c r="K17">
        <v>1.5149999999999999</v>
      </c>
      <c r="L17">
        <v>3.2360000000000002</v>
      </c>
      <c r="M17" s="1" t="s">
        <v>4756</v>
      </c>
      <c r="N17" s="1" t="s">
        <v>4756</v>
      </c>
      <c r="O17" s="1" t="s">
        <v>4756</v>
      </c>
      <c r="P17" s="1">
        <f t="shared" si="0"/>
        <v>3</v>
      </c>
      <c r="Q17" s="1">
        <f t="shared" si="1"/>
        <v>0</v>
      </c>
      <c r="R17" s="56" t="s">
        <v>4756</v>
      </c>
      <c r="S17" s="57">
        <v>3</v>
      </c>
      <c r="T17" s="47">
        <v>2.1339999999999999</v>
      </c>
      <c r="U17" s="49">
        <v>0.78120718549349411</v>
      </c>
      <c r="V17">
        <v>2.4670000000000001</v>
      </c>
      <c r="X17">
        <v>2.1880000000000002</v>
      </c>
      <c r="Y17" s="1" t="s">
        <v>4756</v>
      </c>
      <c r="Z17" s="1" t="s">
        <v>4754</v>
      </c>
      <c r="AA17" s="1" t="s">
        <v>4756</v>
      </c>
      <c r="AB17" s="1">
        <f t="shared" si="2"/>
        <v>2</v>
      </c>
      <c r="AC17" s="1">
        <f t="shared" si="3"/>
        <v>0</v>
      </c>
      <c r="AD17" s="59" t="s">
        <v>4756</v>
      </c>
      <c r="AE17" s="58">
        <v>2</v>
      </c>
      <c r="AF17" s="48">
        <v>2.3275000000000001</v>
      </c>
      <c r="AG17" s="6">
        <v>0.13949999999999996</v>
      </c>
      <c r="AH17" s="93">
        <v>1.0906747891283974</v>
      </c>
      <c r="AI17" s="99">
        <v>0.1252209916217312</v>
      </c>
      <c r="AJ17" s="92">
        <v>0.38165932880845421</v>
      </c>
      <c r="AK17" s="99">
        <v>0.41832411779563006</v>
      </c>
    </row>
    <row r="18" spans="1:37">
      <c r="A18" s="7" t="s">
        <v>2991</v>
      </c>
      <c r="B18" s="8" t="s">
        <v>2992</v>
      </c>
      <c r="C18" s="8" t="s">
        <v>2993</v>
      </c>
      <c r="D18" s="8" t="s">
        <v>2994</v>
      </c>
      <c r="E18" s="96" t="s">
        <v>64</v>
      </c>
      <c r="F18" s="9" t="s">
        <v>2995</v>
      </c>
      <c r="G18" s="3">
        <v>83</v>
      </c>
      <c r="H18" s="75" t="s">
        <v>66</v>
      </c>
      <c r="I18" s="97" t="s">
        <v>2996</v>
      </c>
      <c r="K18">
        <v>0.53879999999999995</v>
      </c>
      <c r="L18">
        <v>0.50339999999999996</v>
      </c>
      <c r="M18" s="1" t="s">
        <v>4756</v>
      </c>
      <c r="N18" s="1" t="s">
        <v>4756</v>
      </c>
      <c r="O18" s="1" t="s">
        <v>4756</v>
      </c>
      <c r="P18" s="1">
        <f t="shared" si="0"/>
        <v>3</v>
      </c>
      <c r="Q18" s="1">
        <f t="shared" si="1"/>
        <v>0</v>
      </c>
      <c r="R18" s="56" t="s">
        <v>4756</v>
      </c>
      <c r="S18" s="57">
        <v>2</v>
      </c>
      <c r="T18" s="47">
        <v>0.5210999999999999</v>
      </c>
      <c r="U18" s="49">
        <v>1.7699999999999994E-2</v>
      </c>
      <c r="V18">
        <v>0.6099</v>
      </c>
      <c r="X18">
        <v>0.52290000000000003</v>
      </c>
      <c r="Y18" s="1" t="s">
        <v>4756</v>
      </c>
      <c r="Z18" s="1" t="s">
        <v>4754</v>
      </c>
      <c r="AA18" s="1" t="s">
        <v>4756</v>
      </c>
      <c r="AB18" s="1">
        <f t="shared" si="2"/>
        <v>2</v>
      </c>
      <c r="AC18" s="1">
        <f t="shared" si="3"/>
        <v>0</v>
      </c>
      <c r="AD18" s="59" t="s">
        <v>4756</v>
      </c>
      <c r="AE18" s="58">
        <v>2</v>
      </c>
      <c r="AF18" s="48">
        <v>0.56640000000000001</v>
      </c>
      <c r="AG18" s="6">
        <v>4.3499999999999983E-2</v>
      </c>
      <c r="AH18" s="93">
        <v>1.0869314910765691</v>
      </c>
      <c r="AI18" s="99">
        <v>0.12026101065144883</v>
      </c>
      <c r="AJ18" s="92">
        <v>0.23889727320145571</v>
      </c>
      <c r="AK18" s="99">
        <v>0.62178880730461983</v>
      </c>
    </row>
    <row r="19" spans="1:37">
      <c r="A19" s="7" t="s">
        <v>2693</v>
      </c>
      <c r="B19" s="8" t="s">
        <v>2694</v>
      </c>
      <c r="C19" s="8" t="s">
        <v>2695</v>
      </c>
      <c r="D19" s="8" t="s">
        <v>2696</v>
      </c>
      <c r="E19" s="96" t="s">
        <v>13</v>
      </c>
      <c r="F19" s="9" t="s">
        <v>2697</v>
      </c>
      <c r="G19" s="3">
        <v>2</v>
      </c>
      <c r="H19" s="75" t="s">
        <v>15</v>
      </c>
      <c r="I19" s="97" t="s">
        <v>2698</v>
      </c>
      <c r="J19">
        <v>12.03</v>
      </c>
      <c r="L19">
        <v>9.5250000000000004</v>
      </c>
      <c r="M19" s="1" t="s">
        <v>4756</v>
      </c>
      <c r="N19" s="1" t="s">
        <v>4754</v>
      </c>
      <c r="O19" s="1" t="s">
        <v>4756</v>
      </c>
      <c r="P19" s="1">
        <f t="shared" si="0"/>
        <v>2</v>
      </c>
      <c r="Q19" s="1">
        <f t="shared" si="1"/>
        <v>0</v>
      </c>
      <c r="R19" s="56" t="s">
        <v>4756</v>
      </c>
      <c r="S19" s="57">
        <v>2</v>
      </c>
      <c r="T19" s="47">
        <v>10.7775</v>
      </c>
      <c r="U19" s="49">
        <v>1.2524999999999971</v>
      </c>
      <c r="W19">
        <v>12.82</v>
      </c>
      <c r="X19">
        <v>9.7520000000000007</v>
      </c>
      <c r="Y19" s="1" t="s">
        <v>4754</v>
      </c>
      <c r="Z19" s="1" t="s">
        <v>4756</v>
      </c>
      <c r="AA19" s="1" t="s">
        <v>4756</v>
      </c>
      <c r="AB19" s="1">
        <f t="shared" si="2"/>
        <v>2</v>
      </c>
      <c r="AC19" s="1">
        <f t="shared" si="3"/>
        <v>0</v>
      </c>
      <c r="AD19" s="59" t="s">
        <v>4756</v>
      </c>
      <c r="AE19" s="58">
        <v>2</v>
      </c>
      <c r="AF19" s="48">
        <v>11.286000000000001</v>
      </c>
      <c r="AG19" s="6">
        <v>1.5339999999999949</v>
      </c>
      <c r="AH19" s="93">
        <v>1.0471816283924844</v>
      </c>
      <c r="AI19" s="99">
        <v>6.6511692178496437E-2</v>
      </c>
      <c r="AJ19" s="92">
        <v>0.41110152575699122</v>
      </c>
      <c r="AK19" s="99">
        <v>0.38605091138162451</v>
      </c>
    </row>
    <row r="20" spans="1:37">
      <c r="A20" s="7" t="s">
        <v>2244</v>
      </c>
      <c r="B20" s="8" t="s">
        <v>2245</v>
      </c>
      <c r="C20" s="8" t="s">
        <v>2246</v>
      </c>
      <c r="D20" s="8" t="s">
        <v>2247</v>
      </c>
      <c r="E20" s="96" t="s">
        <v>40</v>
      </c>
      <c r="F20" s="9">
        <v>0</v>
      </c>
      <c r="G20" s="3">
        <v>2</v>
      </c>
      <c r="H20" s="75" t="s">
        <v>15</v>
      </c>
      <c r="I20" s="97" t="s">
        <v>2248</v>
      </c>
      <c r="J20">
        <v>99.82</v>
      </c>
      <c r="K20">
        <v>99.3</v>
      </c>
      <c r="L20">
        <v>95.13</v>
      </c>
      <c r="M20" s="1" t="s">
        <v>4755</v>
      </c>
      <c r="N20" s="1" t="s">
        <v>4755</v>
      </c>
      <c r="O20" s="1" t="s">
        <v>4755</v>
      </c>
      <c r="P20" s="1">
        <f t="shared" si="0"/>
        <v>0</v>
      </c>
      <c r="Q20" s="1">
        <f t="shared" si="1"/>
        <v>3</v>
      </c>
      <c r="R20" s="56" t="s">
        <v>4755</v>
      </c>
      <c r="S20" s="57">
        <v>3</v>
      </c>
      <c r="T20" s="47">
        <v>98.083333333333329</v>
      </c>
      <c r="U20" s="49">
        <v>2.0990844565084927</v>
      </c>
      <c r="V20">
        <v>98.97</v>
      </c>
      <c r="W20">
        <v>99.81</v>
      </c>
      <c r="Y20" s="1" t="s">
        <v>4755</v>
      </c>
      <c r="Z20" s="1" t="s">
        <v>4755</v>
      </c>
      <c r="AA20" s="1" t="s">
        <v>4755</v>
      </c>
      <c r="AB20" s="1">
        <f t="shared" si="2"/>
        <v>0</v>
      </c>
      <c r="AC20" s="1">
        <f t="shared" si="3"/>
        <v>3</v>
      </c>
      <c r="AD20" s="59" t="s">
        <v>4755</v>
      </c>
      <c r="AE20" s="58">
        <v>2</v>
      </c>
      <c r="AF20" s="48">
        <v>99.39</v>
      </c>
      <c r="AG20" s="6">
        <v>0.42000000000000171</v>
      </c>
      <c r="AH20" s="93">
        <v>1.0133220050977061</v>
      </c>
      <c r="AI20" s="99">
        <v>1.9092694710158054E-2</v>
      </c>
      <c r="AJ20" s="92">
        <v>0.23790431762768807</v>
      </c>
      <c r="AK20" s="99">
        <v>0.62359767605914262</v>
      </c>
    </row>
    <row r="21" spans="1:37">
      <c r="A21" s="7" t="s">
        <v>2739</v>
      </c>
      <c r="B21" s="8" t="s">
        <v>2740</v>
      </c>
      <c r="C21" s="8" t="s">
        <v>2741</v>
      </c>
      <c r="D21" s="8" t="s">
        <v>2742</v>
      </c>
      <c r="E21" s="96" t="s">
        <v>27</v>
      </c>
      <c r="F21" s="9" t="s">
        <v>2743</v>
      </c>
      <c r="G21" s="3">
        <v>2</v>
      </c>
      <c r="H21" s="75" t="s">
        <v>15</v>
      </c>
      <c r="I21" s="97" t="s">
        <v>2744</v>
      </c>
      <c r="J21">
        <v>27.61</v>
      </c>
      <c r="L21">
        <v>26.91</v>
      </c>
      <c r="M21" s="1" t="s">
        <v>4756</v>
      </c>
      <c r="N21" s="1" t="s">
        <v>4756</v>
      </c>
      <c r="O21" s="1" t="s">
        <v>4756</v>
      </c>
      <c r="P21" s="1">
        <f t="shared" si="0"/>
        <v>3</v>
      </c>
      <c r="Q21" s="1">
        <f t="shared" si="1"/>
        <v>0</v>
      </c>
      <c r="R21" s="56" t="s">
        <v>4756</v>
      </c>
      <c r="S21" s="57">
        <v>2</v>
      </c>
      <c r="T21" s="47">
        <v>27.259999999999998</v>
      </c>
      <c r="U21" s="49">
        <v>0.34999999999999964</v>
      </c>
      <c r="V21">
        <v>27.13</v>
      </c>
      <c r="W21">
        <v>28.96</v>
      </c>
      <c r="X21">
        <v>26.73</v>
      </c>
      <c r="Y21" s="1" t="s">
        <v>4756</v>
      </c>
      <c r="Z21" s="1" t="s">
        <v>4756</v>
      </c>
      <c r="AA21" s="1" t="s">
        <v>4756</v>
      </c>
      <c r="AB21" s="1">
        <f t="shared" si="2"/>
        <v>3</v>
      </c>
      <c r="AC21" s="1">
        <f t="shared" si="3"/>
        <v>0</v>
      </c>
      <c r="AD21" s="59" t="s">
        <v>4756</v>
      </c>
      <c r="AE21" s="58">
        <v>3</v>
      </c>
      <c r="AF21" s="48">
        <v>27.606666666666669</v>
      </c>
      <c r="AG21" s="6">
        <v>0.97078433352739224</v>
      </c>
      <c r="AH21" s="93">
        <v>1.012717045732453</v>
      </c>
      <c r="AI21" s="99">
        <v>1.8231139843512902E-2</v>
      </c>
      <c r="AJ21" s="92">
        <v>0.34266862833837486</v>
      </c>
      <c r="AK21" s="99">
        <v>0.46512565385196308</v>
      </c>
    </row>
    <row r="22" spans="1:37">
      <c r="A22" s="7" t="s">
        <v>2015</v>
      </c>
      <c r="B22" s="8" t="s">
        <v>2016</v>
      </c>
      <c r="C22" s="8" t="s">
        <v>2017</v>
      </c>
      <c r="D22" s="8" t="s">
        <v>2018</v>
      </c>
      <c r="E22" s="96" t="s">
        <v>13</v>
      </c>
      <c r="F22" s="9" t="s">
        <v>86</v>
      </c>
      <c r="G22" s="3">
        <v>2</v>
      </c>
      <c r="H22" s="75" t="s">
        <v>15</v>
      </c>
      <c r="I22" s="97" t="s">
        <v>2019</v>
      </c>
      <c r="K22">
        <v>96.98</v>
      </c>
      <c r="L22">
        <v>94.98</v>
      </c>
      <c r="M22" s="1" t="s">
        <v>4754</v>
      </c>
      <c r="N22" s="1" t="s">
        <v>4755</v>
      </c>
      <c r="O22" s="1" t="s">
        <v>4755</v>
      </c>
      <c r="P22" s="1">
        <f t="shared" si="0"/>
        <v>0</v>
      </c>
      <c r="Q22" s="1">
        <f t="shared" si="1"/>
        <v>2</v>
      </c>
      <c r="R22" s="56" t="s">
        <v>4755</v>
      </c>
      <c r="S22" s="57">
        <v>2</v>
      </c>
      <c r="T22" s="47">
        <v>95.98</v>
      </c>
      <c r="U22" s="49">
        <v>1</v>
      </c>
      <c r="V22">
        <v>96.52</v>
      </c>
      <c r="W22">
        <v>97.87</v>
      </c>
      <c r="X22">
        <v>96.25</v>
      </c>
      <c r="Y22" s="1" t="s">
        <v>4755</v>
      </c>
      <c r="Z22" s="1" t="s">
        <v>4755</v>
      </c>
      <c r="AA22" s="1" t="s">
        <v>4755</v>
      </c>
      <c r="AB22" s="1">
        <f t="shared" si="2"/>
        <v>0</v>
      </c>
      <c r="AC22" s="1">
        <f t="shared" si="3"/>
        <v>3</v>
      </c>
      <c r="AD22" s="59" t="s">
        <v>4755</v>
      </c>
      <c r="AE22" s="58">
        <v>3</v>
      </c>
      <c r="AF22" s="48">
        <v>96.88</v>
      </c>
      <c r="AG22" s="6">
        <v>0.70866070866106567</v>
      </c>
      <c r="AH22" s="93">
        <v>1.0093769535319856</v>
      </c>
      <c r="AI22" s="99">
        <v>1.3465051978134674E-2</v>
      </c>
      <c r="AJ22" s="92">
        <v>0.26381568389864807</v>
      </c>
      <c r="AK22" s="99">
        <v>0.57869938912262142</v>
      </c>
    </row>
    <row r="23" spans="1:37">
      <c r="A23" s="7" t="s">
        <v>472</v>
      </c>
      <c r="B23" s="8" t="s">
        <v>473</v>
      </c>
      <c r="C23" s="8" t="s">
        <v>474</v>
      </c>
      <c r="D23" s="8" t="s">
        <v>475</v>
      </c>
      <c r="E23" s="96" t="s">
        <v>40</v>
      </c>
      <c r="F23" s="9" t="s">
        <v>476</v>
      </c>
      <c r="G23" s="3">
        <v>2</v>
      </c>
      <c r="H23" s="75" t="s">
        <v>15</v>
      </c>
      <c r="I23" s="97" t="s">
        <v>477</v>
      </c>
      <c r="J23">
        <v>98.81</v>
      </c>
      <c r="K23">
        <v>99.72</v>
      </c>
      <c r="L23">
        <v>97.38</v>
      </c>
      <c r="M23" s="1" t="s">
        <v>4755</v>
      </c>
      <c r="N23" s="1" t="s">
        <v>4755</v>
      </c>
      <c r="O23" s="1" t="s">
        <v>4755</v>
      </c>
      <c r="P23" s="1">
        <f t="shared" si="0"/>
        <v>0</v>
      </c>
      <c r="Q23" s="1">
        <f t="shared" si="1"/>
        <v>3</v>
      </c>
      <c r="R23" s="56" t="s">
        <v>4755</v>
      </c>
      <c r="S23" s="57">
        <v>3</v>
      </c>
      <c r="T23" s="47">
        <v>98.636666666666656</v>
      </c>
      <c r="U23" s="49">
        <v>0.96313146673869265</v>
      </c>
      <c r="V23">
        <v>99.32</v>
      </c>
      <c r="W23">
        <v>99.87</v>
      </c>
      <c r="X23">
        <v>99.07</v>
      </c>
      <c r="Y23" s="1" t="s">
        <v>4755</v>
      </c>
      <c r="Z23" s="1" t="s">
        <v>4755</v>
      </c>
      <c r="AA23" s="1" t="s">
        <v>4755</v>
      </c>
      <c r="AB23" s="1">
        <f t="shared" si="2"/>
        <v>0</v>
      </c>
      <c r="AC23" s="1">
        <f t="shared" si="3"/>
        <v>3</v>
      </c>
      <c r="AD23" s="59" t="s">
        <v>4755</v>
      </c>
      <c r="AE23" s="58">
        <v>3</v>
      </c>
      <c r="AF23" s="48">
        <v>99.42</v>
      </c>
      <c r="AG23" s="6">
        <v>0.33416562759606211</v>
      </c>
      <c r="AH23" s="93">
        <v>1.0079416038660405</v>
      </c>
      <c r="AI23" s="99">
        <v>1.1412057237318297E-2</v>
      </c>
      <c r="AJ23" s="92">
        <v>0.18579264380148736</v>
      </c>
      <c r="AK23" s="99">
        <v>0.73097148528138101</v>
      </c>
    </row>
    <row r="24" spans="1:37">
      <c r="A24" s="7" t="s">
        <v>3520</v>
      </c>
      <c r="B24" s="8" t="s">
        <v>3521</v>
      </c>
      <c r="C24" s="8" t="s">
        <v>3522</v>
      </c>
      <c r="D24" s="8" t="s">
        <v>3523</v>
      </c>
      <c r="E24" s="96" t="s">
        <v>13</v>
      </c>
      <c r="F24" s="9" t="s">
        <v>3524</v>
      </c>
      <c r="G24" s="3">
        <v>2</v>
      </c>
      <c r="H24" s="75" t="s">
        <v>15</v>
      </c>
      <c r="I24" s="97" t="s">
        <v>3525</v>
      </c>
      <c r="J24">
        <v>95.84</v>
      </c>
      <c r="K24">
        <v>97.95</v>
      </c>
      <c r="L24">
        <v>97.85</v>
      </c>
      <c r="M24" s="1" t="s">
        <v>4755</v>
      </c>
      <c r="N24" s="1" t="s">
        <v>4755</v>
      </c>
      <c r="O24" s="1" t="s">
        <v>4755</v>
      </c>
      <c r="P24" s="1">
        <f t="shared" si="0"/>
        <v>0</v>
      </c>
      <c r="Q24" s="1">
        <f t="shared" si="1"/>
        <v>3</v>
      </c>
      <c r="R24" s="56" t="s">
        <v>4755</v>
      </c>
      <c r="S24" s="57">
        <v>3</v>
      </c>
      <c r="T24" s="47">
        <v>97.213333333333324</v>
      </c>
      <c r="U24" s="49">
        <v>0.97195107329992947</v>
      </c>
      <c r="V24">
        <v>98.73</v>
      </c>
      <c r="W24">
        <v>96.7</v>
      </c>
      <c r="X24">
        <v>97.89</v>
      </c>
      <c r="Y24" s="1" t="s">
        <v>4755</v>
      </c>
      <c r="Z24" s="1" t="s">
        <v>4755</v>
      </c>
      <c r="AA24" s="1" t="s">
        <v>4755</v>
      </c>
      <c r="AB24" s="1">
        <f t="shared" si="2"/>
        <v>0</v>
      </c>
      <c r="AC24" s="1">
        <f t="shared" si="3"/>
        <v>3</v>
      </c>
      <c r="AD24" s="59" t="s">
        <v>4755</v>
      </c>
      <c r="AE24" s="58">
        <v>3</v>
      </c>
      <c r="AF24" s="48">
        <v>97.773333333333326</v>
      </c>
      <c r="AG24" s="6">
        <v>0.83283985388682191</v>
      </c>
      <c r="AH24" s="93">
        <v>1.0057605266767247</v>
      </c>
      <c r="AI24" s="99">
        <v>8.2868378440621605E-3</v>
      </c>
      <c r="AJ24" s="92">
        <v>0.28516373137941786</v>
      </c>
      <c r="AK24" s="99">
        <v>0.54490571116030773</v>
      </c>
    </row>
    <row r="25" spans="1:37">
      <c r="A25" s="7" t="s">
        <v>3300</v>
      </c>
      <c r="B25" s="8" t="s">
        <v>3301</v>
      </c>
      <c r="C25" s="8" t="s">
        <v>3302</v>
      </c>
      <c r="D25" s="8" t="s">
        <v>3303</v>
      </c>
      <c r="E25" s="96" t="s">
        <v>224</v>
      </c>
      <c r="F25" s="9" t="s">
        <v>3304</v>
      </c>
      <c r="G25" s="3">
        <v>1</v>
      </c>
      <c r="H25" s="75" t="s">
        <v>34</v>
      </c>
      <c r="I25" s="97" t="s">
        <v>3305</v>
      </c>
      <c r="J25">
        <v>99.98</v>
      </c>
      <c r="K25">
        <v>99.99</v>
      </c>
      <c r="L25">
        <v>99.34</v>
      </c>
      <c r="M25" s="1" t="s">
        <v>4755</v>
      </c>
      <c r="N25" s="1" t="s">
        <v>4755</v>
      </c>
      <c r="O25" s="1" t="s">
        <v>4755</v>
      </c>
      <c r="P25" s="1">
        <f t="shared" si="0"/>
        <v>0</v>
      </c>
      <c r="Q25" s="1">
        <f t="shared" si="1"/>
        <v>3</v>
      </c>
      <c r="R25" s="56" t="s">
        <v>4755</v>
      </c>
      <c r="S25" s="57">
        <v>3</v>
      </c>
      <c r="T25" s="47">
        <v>99.77</v>
      </c>
      <c r="U25" s="49">
        <v>0.30408332191467768</v>
      </c>
      <c r="V25">
        <v>99.98</v>
      </c>
      <c r="X25">
        <v>99.99</v>
      </c>
      <c r="Y25" s="1" t="s">
        <v>4755</v>
      </c>
      <c r="Z25" s="1" t="s">
        <v>4754</v>
      </c>
      <c r="AA25" s="1" t="s">
        <v>4755</v>
      </c>
      <c r="AB25" s="1">
        <f t="shared" si="2"/>
        <v>0</v>
      </c>
      <c r="AC25" s="1">
        <f t="shared" si="3"/>
        <v>2</v>
      </c>
      <c r="AD25" s="59" t="s">
        <v>4755</v>
      </c>
      <c r="AE25" s="58">
        <v>2</v>
      </c>
      <c r="AF25" s="48">
        <v>99.984999999999999</v>
      </c>
      <c r="AG25" s="6">
        <v>4.9999999999954525E-3</v>
      </c>
      <c r="AH25" s="93">
        <v>1.0021549563997194</v>
      </c>
      <c r="AI25" s="99">
        <v>3.1055998955540026E-3</v>
      </c>
      <c r="AJ25" s="92">
        <v>0.21134561722706072</v>
      </c>
      <c r="AK25" s="99">
        <v>0.67500675390943043</v>
      </c>
    </row>
    <row r="26" spans="1:37">
      <c r="A26" s="7" t="s">
        <v>597</v>
      </c>
      <c r="B26" s="8" t="s">
        <v>598</v>
      </c>
      <c r="C26" s="8" t="s">
        <v>599</v>
      </c>
      <c r="D26" s="8" t="s">
        <v>600</v>
      </c>
      <c r="E26" s="96" t="s">
        <v>13</v>
      </c>
      <c r="F26" s="9" t="s">
        <v>601</v>
      </c>
      <c r="G26" s="3">
        <v>62</v>
      </c>
      <c r="H26" s="75" t="s">
        <v>15</v>
      </c>
      <c r="I26" s="97" t="s">
        <v>602</v>
      </c>
      <c r="J26">
        <v>99.99</v>
      </c>
      <c r="L26">
        <v>99.68</v>
      </c>
      <c r="M26" s="1" t="s">
        <v>4755</v>
      </c>
      <c r="N26" s="1" t="s">
        <v>4754</v>
      </c>
      <c r="O26" s="1" t="s">
        <v>4755</v>
      </c>
      <c r="P26" s="1">
        <f t="shared" si="0"/>
        <v>0</v>
      </c>
      <c r="Q26" s="1">
        <f t="shared" si="1"/>
        <v>2</v>
      </c>
      <c r="R26" s="56" t="s">
        <v>4755</v>
      </c>
      <c r="S26" s="57">
        <v>2</v>
      </c>
      <c r="T26" s="47">
        <v>99.835000000000008</v>
      </c>
      <c r="U26" s="49">
        <v>0.15499999999999403</v>
      </c>
      <c r="V26">
        <v>99.96</v>
      </c>
      <c r="X26">
        <v>99.91</v>
      </c>
      <c r="Y26" s="1" t="s">
        <v>4755</v>
      </c>
      <c r="Z26" s="1" t="s">
        <v>4754</v>
      </c>
      <c r="AA26" s="1" t="s">
        <v>4755</v>
      </c>
      <c r="AB26" s="1">
        <f t="shared" si="2"/>
        <v>0</v>
      </c>
      <c r="AC26" s="1">
        <f t="shared" si="3"/>
        <v>2</v>
      </c>
      <c r="AD26" s="59" t="s">
        <v>4755</v>
      </c>
      <c r="AE26" s="58">
        <v>2</v>
      </c>
      <c r="AF26" s="48">
        <v>99.935000000000002</v>
      </c>
      <c r="AG26" s="6">
        <v>2.4999999999998579E-2</v>
      </c>
      <c r="AH26" s="93">
        <v>1.0010016527269996</v>
      </c>
      <c r="AI26" s="99">
        <v>1.4443561709872581E-3</v>
      </c>
      <c r="AJ26" s="92">
        <v>0.3173218795620299</v>
      </c>
      <c r="AK26" s="99">
        <v>0.49849998196369799</v>
      </c>
    </row>
    <row r="27" spans="1:37">
      <c r="A27" s="7" t="s">
        <v>1504</v>
      </c>
      <c r="B27" s="8" t="s">
        <v>1505</v>
      </c>
      <c r="C27" s="8" t="s">
        <v>1506</v>
      </c>
      <c r="D27" s="8" t="s">
        <v>1507</v>
      </c>
      <c r="E27" s="96" t="s">
        <v>40</v>
      </c>
      <c r="F27" s="9" t="s">
        <v>1508</v>
      </c>
      <c r="G27" s="3">
        <v>2</v>
      </c>
      <c r="H27" s="75" t="s">
        <v>15</v>
      </c>
      <c r="I27" s="97" t="s">
        <v>1509</v>
      </c>
      <c r="J27">
        <v>98.08</v>
      </c>
      <c r="K27">
        <v>99.83</v>
      </c>
      <c r="L27">
        <v>99.95</v>
      </c>
      <c r="M27" s="1" t="s">
        <v>4755</v>
      </c>
      <c r="N27" s="1" t="s">
        <v>4755</v>
      </c>
      <c r="O27" s="1" t="s">
        <v>4755</v>
      </c>
      <c r="P27" s="1">
        <f t="shared" si="0"/>
        <v>0</v>
      </c>
      <c r="Q27" s="1">
        <f t="shared" si="1"/>
        <v>3</v>
      </c>
      <c r="R27" s="56" t="s">
        <v>4755</v>
      </c>
      <c r="S27" s="57">
        <v>3</v>
      </c>
      <c r="T27" s="47">
        <v>99.286666666666676</v>
      </c>
      <c r="U27" s="49">
        <v>0.85464742568045227</v>
      </c>
      <c r="V27">
        <v>99.92</v>
      </c>
      <c r="X27">
        <v>98.84</v>
      </c>
      <c r="Y27" s="1" t="s">
        <v>4755</v>
      </c>
      <c r="Z27" s="1" t="s">
        <v>4754</v>
      </c>
      <c r="AA27" s="1" t="s">
        <v>4755</v>
      </c>
      <c r="AB27" s="1">
        <f t="shared" si="2"/>
        <v>0</v>
      </c>
      <c r="AC27" s="1">
        <f t="shared" si="3"/>
        <v>2</v>
      </c>
      <c r="AD27" s="59" t="s">
        <v>4755</v>
      </c>
      <c r="AE27" s="58">
        <v>2</v>
      </c>
      <c r="AF27" s="48">
        <v>99.38</v>
      </c>
      <c r="AG27" s="6">
        <v>0.53999999999999915</v>
      </c>
      <c r="AH27" s="93">
        <v>1.0009400389444705</v>
      </c>
      <c r="AI27" s="99">
        <v>1.3555524871406901E-3</v>
      </c>
      <c r="AJ27" s="92">
        <v>0.45798096699277174</v>
      </c>
      <c r="AK27" s="99">
        <v>0.33915257025327217</v>
      </c>
    </row>
    <row r="28" spans="1:37">
      <c r="A28" s="7" t="s">
        <v>734</v>
      </c>
      <c r="B28" s="8" t="s">
        <v>735</v>
      </c>
      <c r="C28" s="8" t="s">
        <v>736</v>
      </c>
      <c r="D28" s="8" t="s">
        <v>737</v>
      </c>
      <c r="E28" s="96" t="s">
        <v>155</v>
      </c>
      <c r="F28" s="9" t="s">
        <v>738</v>
      </c>
      <c r="G28" s="3">
        <v>2</v>
      </c>
      <c r="H28" s="75" t="s">
        <v>15</v>
      </c>
      <c r="I28" s="97" t="s">
        <v>739</v>
      </c>
      <c r="J28">
        <v>99.92</v>
      </c>
      <c r="K28">
        <v>99.88</v>
      </c>
      <c r="L28">
        <v>99.76</v>
      </c>
      <c r="M28" s="1" t="s">
        <v>4755</v>
      </c>
      <c r="N28" s="1" t="s">
        <v>4755</v>
      </c>
      <c r="O28" s="1" t="s">
        <v>4755</v>
      </c>
      <c r="P28" s="1">
        <f t="shared" si="0"/>
        <v>0</v>
      </c>
      <c r="Q28" s="1">
        <f t="shared" si="1"/>
        <v>3</v>
      </c>
      <c r="R28" s="56" t="s">
        <v>4755</v>
      </c>
      <c r="S28" s="57">
        <v>3</v>
      </c>
      <c r="T28" s="47">
        <v>99.853333333333339</v>
      </c>
      <c r="U28" s="49">
        <v>6.7986926847901419E-2</v>
      </c>
      <c r="V28">
        <v>99.98</v>
      </c>
      <c r="W28">
        <v>99.93</v>
      </c>
      <c r="X28">
        <v>99.93</v>
      </c>
      <c r="Y28" s="1" t="s">
        <v>4755</v>
      </c>
      <c r="Z28" s="1" t="s">
        <v>4755</v>
      </c>
      <c r="AA28" s="1" t="s">
        <v>4755</v>
      </c>
      <c r="AB28" s="1">
        <f t="shared" si="2"/>
        <v>0</v>
      </c>
      <c r="AC28" s="1">
        <f t="shared" si="3"/>
        <v>3</v>
      </c>
      <c r="AD28" s="59" t="s">
        <v>4755</v>
      </c>
      <c r="AE28" s="58">
        <v>3</v>
      </c>
      <c r="AF28" s="48">
        <v>99.946666666666673</v>
      </c>
      <c r="AG28" s="6">
        <v>2.3570226039550245E-2</v>
      </c>
      <c r="AH28" s="100">
        <v>1.0009347042328749</v>
      </c>
      <c r="AI28" s="99">
        <v>1.3478633327719965E-3</v>
      </c>
      <c r="AJ28" s="102">
        <v>9.1590130905414277E-2</v>
      </c>
      <c r="AK28" s="99">
        <v>1.0381513202648023</v>
      </c>
    </row>
    <row r="29" spans="1:37">
      <c r="A29" s="7" t="s">
        <v>1093</v>
      </c>
      <c r="B29" s="8" t="s">
        <v>1094</v>
      </c>
      <c r="C29" s="8" t="s">
        <v>1095</v>
      </c>
      <c r="D29" s="8" t="s">
        <v>1096</v>
      </c>
      <c r="E29" s="96" t="s">
        <v>155</v>
      </c>
      <c r="F29" s="9" t="s">
        <v>1097</v>
      </c>
      <c r="G29" s="3">
        <v>2</v>
      </c>
      <c r="H29" s="75" t="s">
        <v>15</v>
      </c>
      <c r="I29" s="97" t="s">
        <v>1098</v>
      </c>
      <c r="J29">
        <v>100</v>
      </c>
      <c r="K29">
        <v>99.93</v>
      </c>
      <c r="L29">
        <v>99.06</v>
      </c>
      <c r="M29" s="1" t="s">
        <v>4755</v>
      </c>
      <c r="N29" s="1" t="s">
        <v>4755</v>
      </c>
      <c r="O29" s="1" t="s">
        <v>4755</v>
      </c>
      <c r="P29" s="1">
        <f t="shared" si="0"/>
        <v>0</v>
      </c>
      <c r="Q29" s="1">
        <f t="shared" si="1"/>
        <v>3</v>
      </c>
      <c r="R29" s="56" t="s">
        <v>4755</v>
      </c>
      <c r="S29" s="57">
        <v>3</v>
      </c>
      <c r="T29" s="47">
        <v>99.663333333333341</v>
      </c>
      <c r="U29" s="49">
        <v>0.42757715353164338</v>
      </c>
      <c r="V29">
        <v>99.62</v>
      </c>
      <c r="W29">
        <v>99.87</v>
      </c>
      <c r="Y29" s="1" t="s">
        <v>4755</v>
      </c>
      <c r="Z29" s="1" t="s">
        <v>4755</v>
      </c>
      <c r="AA29" s="1" t="s">
        <v>4754</v>
      </c>
      <c r="AB29" s="1">
        <f t="shared" si="2"/>
        <v>0</v>
      </c>
      <c r="AC29" s="1">
        <f t="shared" si="3"/>
        <v>2</v>
      </c>
      <c r="AD29" s="59" t="s">
        <v>4755</v>
      </c>
      <c r="AE29" s="58">
        <v>2</v>
      </c>
      <c r="AF29" s="48">
        <v>99.745000000000005</v>
      </c>
      <c r="AG29" s="6">
        <v>0.125</v>
      </c>
      <c r="AH29" s="93">
        <v>1.0008194253988427</v>
      </c>
      <c r="AI29" s="99">
        <v>1.1816968691692629E-3</v>
      </c>
      <c r="AJ29" s="92">
        <v>0.41066631459155967</v>
      </c>
      <c r="AK29" s="99">
        <v>0.38651091922325675</v>
      </c>
    </row>
    <row r="30" spans="1:37">
      <c r="A30" s="7" t="s">
        <v>2082</v>
      </c>
      <c r="B30" s="8" t="s">
        <v>2083</v>
      </c>
      <c r="C30" s="8" t="s">
        <v>2084</v>
      </c>
      <c r="D30" s="8" t="s">
        <v>2085</v>
      </c>
      <c r="E30" s="96" t="s">
        <v>13</v>
      </c>
      <c r="F30" s="9" t="s">
        <v>176</v>
      </c>
      <c r="G30" s="3">
        <v>2</v>
      </c>
      <c r="H30" s="75" t="s">
        <v>15</v>
      </c>
      <c r="I30" s="97" t="s">
        <v>2086</v>
      </c>
      <c r="J30">
        <v>99.89</v>
      </c>
      <c r="K30">
        <v>99.99</v>
      </c>
      <c r="L30">
        <v>100</v>
      </c>
      <c r="M30" s="1" t="s">
        <v>4755</v>
      </c>
      <c r="N30" s="1" t="s">
        <v>4755</v>
      </c>
      <c r="O30" s="1" t="s">
        <v>4755</v>
      </c>
      <c r="P30" s="1">
        <f t="shared" si="0"/>
        <v>0</v>
      </c>
      <c r="Q30" s="1">
        <f t="shared" si="1"/>
        <v>3</v>
      </c>
      <c r="R30" s="56" t="s">
        <v>4755</v>
      </c>
      <c r="S30" s="57">
        <v>3</v>
      </c>
      <c r="T30" s="47">
        <v>99.96</v>
      </c>
      <c r="U30" s="49">
        <v>4.9665548085836501E-2</v>
      </c>
      <c r="V30">
        <v>99.93</v>
      </c>
      <c r="W30">
        <v>99.98</v>
      </c>
      <c r="X30">
        <v>100</v>
      </c>
      <c r="Y30" s="1" t="s">
        <v>4755</v>
      </c>
      <c r="Z30" s="1" t="s">
        <v>4755</v>
      </c>
      <c r="AA30" s="1" t="s">
        <v>4755</v>
      </c>
      <c r="AB30" s="1">
        <f t="shared" si="2"/>
        <v>0</v>
      </c>
      <c r="AC30" s="1">
        <f t="shared" si="3"/>
        <v>3</v>
      </c>
      <c r="AD30" s="59" t="s">
        <v>4755</v>
      </c>
      <c r="AE30" s="58">
        <v>3</v>
      </c>
      <c r="AF30" s="48">
        <v>99.970000000000013</v>
      </c>
      <c r="AG30" s="6">
        <v>2.9439202887756852E-2</v>
      </c>
      <c r="AH30" s="93">
        <v>1.0001000400160065</v>
      </c>
      <c r="AI30" s="99">
        <v>1.443200162150171E-4</v>
      </c>
      <c r="AJ30" s="92">
        <v>0.41057712389888001</v>
      </c>
      <c r="AK30" s="99">
        <v>0.38660525185108607</v>
      </c>
    </row>
    <row r="31" spans="1:37">
      <c r="A31" s="7" t="s">
        <v>29</v>
      </c>
      <c r="B31" s="8" t="s">
        <v>30</v>
      </c>
      <c r="C31" s="8" t="s">
        <v>31</v>
      </c>
      <c r="D31" s="8" t="s">
        <v>32</v>
      </c>
      <c r="E31" s="96" t="s">
        <v>27</v>
      </c>
      <c r="F31" s="9" t="s">
        <v>33</v>
      </c>
      <c r="G31" s="3">
        <v>1</v>
      </c>
      <c r="H31" s="75" t="s">
        <v>34</v>
      </c>
      <c r="I31" s="97" t="s">
        <v>35</v>
      </c>
      <c r="J31">
        <v>99.98</v>
      </c>
      <c r="K31">
        <v>100</v>
      </c>
      <c r="L31">
        <v>100</v>
      </c>
      <c r="M31" s="1" t="s">
        <v>4755</v>
      </c>
      <c r="N31" s="1" t="s">
        <v>4755</v>
      </c>
      <c r="O31" s="1" t="s">
        <v>4755</v>
      </c>
      <c r="P31" s="1">
        <f t="shared" si="0"/>
        <v>0</v>
      </c>
      <c r="Q31" s="1">
        <f t="shared" si="1"/>
        <v>3</v>
      </c>
      <c r="R31" s="56" t="s">
        <v>4755</v>
      </c>
      <c r="S31" s="57">
        <v>3</v>
      </c>
      <c r="T31" s="47">
        <v>99.993333333333339</v>
      </c>
      <c r="U31" s="49">
        <v>9.428090415818758E-3</v>
      </c>
      <c r="V31">
        <v>100</v>
      </c>
      <c r="X31">
        <v>100</v>
      </c>
      <c r="Y31" s="1" t="s">
        <v>4755</v>
      </c>
      <c r="Z31" s="1" t="s">
        <v>4754</v>
      </c>
      <c r="AA31" s="1" t="s">
        <v>4755</v>
      </c>
      <c r="AB31" s="1">
        <f t="shared" si="2"/>
        <v>0</v>
      </c>
      <c r="AC31" s="1">
        <f t="shared" si="3"/>
        <v>2</v>
      </c>
      <c r="AD31" s="59" t="s">
        <v>4755</v>
      </c>
      <c r="AE31" s="58">
        <v>2</v>
      </c>
      <c r="AF31" s="48">
        <v>100</v>
      </c>
      <c r="AG31" s="6">
        <v>0</v>
      </c>
      <c r="AH31" s="93">
        <v>1.0000666711114075</v>
      </c>
      <c r="AI31" s="99">
        <v>9.6182875524115821E-5</v>
      </c>
      <c r="AJ31" s="92">
        <v>0.21132486540532386</v>
      </c>
      <c r="AK31" s="99">
        <v>0.67504939895822047</v>
      </c>
    </row>
    <row r="32" spans="1:37">
      <c r="A32" s="7" t="s">
        <v>3318</v>
      </c>
      <c r="B32" s="8" t="s">
        <v>3319</v>
      </c>
      <c r="C32" s="8" t="s">
        <v>3320</v>
      </c>
      <c r="D32" s="8" t="s">
        <v>3321</v>
      </c>
      <c r="E32" s="96" t="s">
        <v>64</v>
      </c>
      <c r="F32" s="9" t="s">
        <v>3322</v>
      </c>
      <c r="G32" s="3">
        <v>2</v>
      </c>
      <c r="H32" s="75" t="s">
        <v>15</v>
      </c>
      <c r="I32" s="97" t="s">
        <v>3323</v>
      </c>
      <c r="J32">
        <v>99.75</v>
      </c>
      <c r="K32">
        <v>100</v>
      </c>
      <c r="M32" s="1" t="s">
        <v>4755</v>
      </c>
      <c r="N32" s="1" t="s">
        <v>4755</v>
      </c>
      <c r="O32" s="1" t="s">
        <v>4755</v>
      </c>
      <c r="P32" s="1">
        <f t="shared" si="0"/>
        <v>0</v>
      </c>
      <c r="Q32" s="1">
        <f t="shared" si="1"/>
        <v>3</v>
      </c>
      <c r="R32" s="56" t="s">
        <v>4755</v>
      </c>
      <c r="S32" s="57">
        <v>2</v>
      </c>
      <c r="T32" s="47">
        <v>99.875</v>
      </c>
      <c r="U32" s="49">
        <v>0.125</v>
      </c>
      <c r="V32">
        <v>99.88</v>
      </c>
      <c r="W32">
        <v>99.85</v>
      </c>
      <c r="X32">
        <v>99.91</v>
      </c>
      <c r="Y32" s="1" t="s">
        <v>4755</v>
      </c>
      <c r="Z32" s="1" t="s">
        <v>4755</v>
      </c>
      <c r="AA32" s="1" t="s">
        <v>4755</v>
      </c>
      <c r="AB32" s="1">
        <f t="shared" si="2"/>
        <v>0</v>
      </c>
      <c r="AC32" s="1">
        <f t="shared" si="3"/>
        <v>3</v>
      </c>
      <c r="AD32" s="59" t="s">
        <v>4755</v>
      </c>
      <c r="AE32" s="58">
        <v>3</v>
      </c>
      <c r="AF32" s="48">
        <v>99.88</v>
      </c>
      <c r="AG32" s="6">
        <v>2.4494897427832708E-2</v>
      </c>
      <c r="AH32" s="93">
        <v>1.0000500625782227</v>
      </c>
      <c r="AI32" s="99">
        <v>7.222322551066406E-5</v>
      </c>
      <c r="AJ32" s="92">
        <v>0.4873032518228082</v>
      </c>
      <c r="AK32" s="99">
        <v>0.31220069051899335</v>
      </c>
    </row>
    <row r="33" spans="1:37">
      <c r="A33" s="7" t="s">
        <v>2061</v>
      </c>
      <c r="B33" s="8" t="s">
        <v>2062</v>
      </c>
      <c r="C33" s="8" t="s">
        <v>2063</v>
      </c>
      <c r="D33" s="8" t="s">
        <v>2064</v>
      </c>
      <c r="E33" s="96" t="s">
        <v>13</v>
      </c>
      <c r="F33" s="9" t="s">
        <v>973</v>
      </c>
      <c r="G33" s="3">
        <v>2</v>
      </c>
      <c r="H33" s="75" t="s">
        <v>15</v>
      </c>
      <c r="I33" s="97" t="s">
        <v>2065</v>
      </c>
      <c r="J33">
        <v>99.99</v>
      </c>
      <c r="K33">
        <v>99.97</v>
      </c>
      <c r="L33">
        <v>100</v>
      </c>
      <c r="M33" s="1" t="s">
        <v>4755</v>
      </c>
      <c r="N33" s="1" t="s">
        <v>4755</v>
      </c>
      <c r="O33" s="1" t="s">
        <v>4755</v>
      </c>
      <c r="P33" s="1">
        <f t="shared" si="0"/>
        <v>0</v>
      </c>
      <c r="Q33" s="1">
        <f t="shared" si="1"/>
        <v>3</v>
      </c>
      <c r="R33" s="56" t="s">
        <v>4755</v>
      </c>
      <c r="S33" s="57">
        <v>3</v>
      </c>
      <c r="T33" s="47">
        <v>99.986666666666665</v>
      </c>
      <c r="U33" s="49">
        <v>1.2472191289246521E-2</v>
      </c>
      <c r="V33">
        <v>100</v>
      </c>
      <c r="W33">
        <v>99.99</v>
      </c>
      <c r="X33">
        <v>99.97</v>
      </c>
      <c r="Y33" s="1" t="s">
        <v>4755</v>
      </c>
      <c r="Z33" s="1" t="s">
        <v>4755</v>
      </c>
      <c r="AA33" s="1" t="s">
        <v>4755</v>
      </c>
      <c r="AB33" s="1">
        <f t="shared" si="2"/>
        <v>0</v>
      </c>
      <c r="AC33" s="1">
        <f t="shared" si="3"/>
        <v>3</v>
      </c>
      <c r="AD33" s="59" t="s">
        <v>4755</v>
      </c>
      <c r="AE33" s="58">
        <v>3</v>
      </c>
      <c r="AF33" s="48">
        <v>99.986666666666679</v>
      </c>
      <c r="AG33" s="6">
        <v>1.2472191289246521E-2</v>
      </c>
      <c r="AH33" s="93">
        <v>1.0000000000000002</v>
      </c>
      <c r="AI33" s="99">
        <v>3.2034265038149176E-16</v>
      </c>
      <c r="AJ33" s="92">
        <v>0.5</v>
      </c>
      <c r="AK33" s="99">
        <v>0.3010299956639812</v>
      </c>
    </row>
    <row r="34" spans="1:37">
      <c r="A34" s="7" t="s">
        <v>82</v>
      </c>
      <c r="B34" s="8" t="s">
        <v>83</v>
      </c>
      <c r="C34" s="8" t="s">
        <v>84</v>
      </c>
      <c r="D34" s="8" t="s">
        <v>85</v>
      </c>
      <c r="E34" s="96" t="s">
        <v>13</v>
      </c>
      <c r="F34" s="9" t="s">
        <v>86</v>
      </c>
      <c r="G34" s="3">
        <v>2</v>
      </c>
      <c r="H34" s="75" t="s">
        <v>15</v>
      </c>
      <c r="I34" s="97" t="s">
        <v>87</v>
      </c>
      <c r="J34">
        <v>100</v>
      </c>
      <c r="K34">
        <v>99.99</v>
      </c>
      <c r="L34">
        <v>99.98</v>
      </c>
      <c r="M34" s="1" t="s">
        <v>4755</v>
      </c>
      <c r="N34" s="1" t="s">
        <v>4755</v>
      </c>
      <c r="O34" s="1" t="s">
        <v>4755</v>
      </c>
      <c r="P34" s="1">
        <f t="shared" si="0"/>
        <v>0</v>
      </c>
      <c r="Q34" s="1">
        <f t="shared" si="1"/>
        <v>3</v>
      </c>
      <c r="R34" s="56" t="s">
        <v>4755</v>
      </c>
      <c r="S34" s="57">
        <v>3</v>
      </c>
      <c r="T34" s="47">
        <v>99.990000000000009</v>
      </c>
      <c r="U34" s="49">
        <v>8.1649658092756358E-3</v>
      </c>
      <c r="V34">
        <v>99.99</v>
      </c>
      <c r="W34">
        <v>99.97</v>
      </c>
      <c r="X34">
        <v>99.99</v>
      </c>
      <c r="Y34" s="1" t="s">
        <v>4755</v>
      </c>
      <c r="Z34" s="1" t="s">
        <v>4755</v>
      </c>
      <c r="AA34" s="1" t="s">
        <v>4755</v>
      </c>
      <c r="AB34" s="1">
        <f t="shared" si="2"/>
        <v>0</v>
      </c>
      <c r="AC34" s="1">
        <f t="shared" si="3"/>
        <v>3</v>
      </c>
      <c r="AD34" s="59" t="s">
        <v>4755</v>
      </c>
      <c r="AE34" s="58">
        <v>3</v>
      </c>
      <c r="AF34" s="48">
        <v>99.983333333333334</v>
      </c>
      <c r="AG34" s="6">
        <v>9.428090415818758E-3</v>
      </c>
      <c r="AH34" s="93">
        <v>0.99993332666599988</v>
      </c>
      <c r="AI34" s="99">
        <v>-9.6192495094322178E-5</v>
      </c>
      <c r="AJ34" s="92">
        <v>0.24628587086467435</v>
      </c>
      <c r="AK34" s="99">
        <v>0.60856050241796589</v>
      </c>
    </row>
    <row r="35" spans="1:37">
      <c r="A35" s="7" t="s">
        <v>1800</v>
      </c>
      <c r="B35" s="8" t="s">
        <v>1801</v>
      </c>
      <c r="C35" s="8" t="s">
        <v>1802</v>
      </c>
      <c r="D35" s="8" t="s">
        <v>1803</v>
      </c>
      <c r="E35" s="96" t="s">
        <v>13</v>
      </c>
      <c r="F35" s="9" t="s">
        <v>1804</v>
      </c>
      <c r="G35" s="3">
        <v>2</v>
      </c>
      <c r="H35" s="75" t="s">
        <v>15</v>
      </c>
      <c r="I35" s="97" t="s">
        <v>1805</v>
      </c>
      <c r="J35">
        <v>99.99</v>
      </c>
      <c r="K35">
        <v>99.99</v>
      </c>
      <c r="L35">
        <v>99.98</v>
      </c>
      <c r="M35" s="1" t="s">
        <v>4755</v>
      </c>
      <c r="N35" s="1" t="s">
        <v>4755</v>
      </c>
      <c r="O35" s="1" t="s">
        <v>4755</v>
      </c>
      <c r="P35" s="1">
        <f t="shared" ref="P35:P66" si="4">(COUNTIF(M35:O35,"Free"))+COUNTIF(M35:O35,"NTA/Free")</f>
        <v>0</v>
      </c>
      <c r="Q35" s="1">
        <f t="shared" ref="Q35:Q66" si="5">(COUNTIF(M35:O35,"NTA"))+COUNTIF(M35:O35,"NTA/Free")</f>
        <v>3</v>
      </c>
      <c r="R35" s="56" t="s">
        <v>4755</v>
      </c>
      <c r="S35" s="57">
        <v>3</v>
      </c>
      <c r="T35" s="47">
        <v>99.986666666666665</v>
      </c>
      <c r="U35" s="49">
        <v>4.7140452079060292E-3</v>
      </c>
      <c r="V35">
        <v>99.99</v>
      </c>
      <c r="W35">
        <v>99.96</v>
      </c>
      <c r="X35">
        <v>99.99</v>
      </c>
      <c r="Y35" s="1" t="s">
        <v>4755</v>
      </c>
      <c r="Z35" s="1" t="s">
        <v>4755</v>
      </c>
      <c r="AA35" s="1" t="s">
        <v>4755</v>
      </c>
      <c r="AB35" s="1">
        <f t="shared" ref="AB35:AB66" si="6">(COUNTIF(Y35:AA35,"Free"))+COUNTIF(Y35:AA35,"NTA/Free")</f>
        <v>0</v>
      </c>
      <c r="AC35" s="1">
        <f t="shared" ref="AC35:AC66" si="7">(COUNTIF(Y35:AA35,"NTA"))+COUNTIF(Y35:AA35,"NTA/Free")</f>
        <v>3</v>
      </c>
      <c r="AD35" s="59" t="s">
        <v>4755</v>
      </c>
      <c r="AE35" s="58">
        <v>3</v>
      </c>
      <c r="AF35" s="48">
        <v>99.98</v>
      </c>
      <c r="AG35" s="6">
        <v>1.4142135623731487E-2</v>
      </c>
      <c r="AH35" s="93">
        <v>0.99993332444325911</v>
      </c>
      <c r="AI35" s="99">
        <v>-9.6195702045228778E-5</v>
      </c>
      <c r="AJ35" s="92">
        <v>0.29065738192622881</v>
      </c>
      <c r="AK35" s="99">
        <v>0.53661864264010439</v>
      </c>
    </row>
    <row r="36" spans="1:37">
      <c r="A36" s="7" t="s">
        <v>1895</v>
      </c>
      <c r="B36" s="8" t="s">
        <v>1896</v>
      </c>
      <c r="C36" s="8" t="s">
        <v>1897</v>
      </c>
      <c r="D36" s="8" t="s">
        <v>1898</v>
      </c>
      <c r="E36" s="96" t="s">
        <v>13</v>
      </c>
      <c r="F36" s="9" t="s">
        <v>1899</v>
      </c>
      <c r="G36" s="3">
        <v>2</v>
      </c>
      <c r="H36" s="75" t="s">
        <v>15</v>
      </c>
      <c r="I36" s="97" t="s">
        <v>1900</v>
      </c>
      <c r="K36">
        <v>100</v>
      </c>
      <c r="L36">
        <v>99.98</v>
      </c>
      <c r="M36" s="1" t="s">
        <v>4755</v>
      </c>
      <c r="N36" s="1" t="s">
        <v>4755</v>
      </c>
      <c r="O36" s="1" t="s">
        <v>4755</v>
      </c>
      <c r="P36" s="1">
        <f t="shared" si="4"/>
        <v>0</v>
      </c>
      <c r="Q36" s="1">
        <f t="shared" si="5"/>
        <v>3</v>
      </c>
      <c r="R36" s="56" t="s">
        <v>4755</v>
      </c>
      <c r="S36" s="57">
        <v>2</v>
      </c>
      <c r="T36" s="47">
        <v>99.990000000000009</v>
      </c>
      <c r="U36" s="49">
        <v>9.9999999999980105E-3</v>
      </c>
      <c r="W36">
        <v>99.99</v>
      </c>
      <c r="X36">
        <v>99.97</v>
      </c>
      <c r="Y36" s="1" t="s">
        <v>4755</v>
      </c>
      <c r="Z36" s="1" t="s">
        <v>4755</v>
      </c>
      <c r="AA36" s="1" t="s">
        <v>4755</v>
      </c>
      <c r="AB36" s="1">
        <f t="shared" si="6"/>
        <v>0</v>
      </c>
      <c r="AC36" s="1">
        <f t="shared" si="7"/>
        <v>3</v>
      </c>
      <c r="AD36" s="59" t="s">
        <v>4755</v>
      </c>
      <c r="AE36" s="58">
        <v>2</v>
      </c>
      <c r="AF36" s="48">
        <v>99.97999999999999</v>
      </c>
      <c r="AG36" s="6">
        <v>9.9999999999980105E-3</v>
      </c>
      <c r="AH36" s="93">
        <v>0.99989998999899976</v>
      </c>
      <c r="AI36" s="99">
        <v>-1.4429114788153997E-4</v>
      </c>
      <c r="AJ36" s="92">
        <v>0.2763932022496397</v>
      </c>
      <c r="AK36" s="99">
        <v>0.5584726424185873</v>
      </c>
    </row>
    <row r="37" spans="1:37">
      <c r="A37" s="7" t="s">
        <v>1005</v>
      </c>
      <c r="B37" s="8" t="s">
        <v>1006</v>
      </c>
      <c r="C37" s="8" t="s">
        <v>1007</v>
      </c>
      <c r="D37" s="8" t="s">
        <v>1008</v>
      </c>
      <c r="E37" s="96" t="s">
        <v>27</v>
      </c>
      <c r="F37" s="9">
        <v>0</v>
      </c>
      <c r="G37" s="3">
        <v>2</v>
      </c>
      <c r="H37" s="75" t="s">
        <v>15</v>
      </c>
      <c r="I37" s="97" t="s">
        <v>1009</v>
      </c>
      <c r="K37">
        <v>99.99</v>
      </c>
      <c r="L37">
        <v>100</v>
      </c>
      <c r="M37" s="1" t="s">
        <v>4755</v>
      </c>
      <c r="N37" s="1" t="s">
        <v>4755</v>
      </c>
      <c r="O37" s="1" t="s">
        <v>4755</v>
      </c>
      <c r="P37" s="1">
        <f t="shared" si="4"/>
        <v>0</v>
      </c>
      <c r="Q37" s="1">
        <f t="shared" si="5"/>
        <v>3</v>
      </c>
      <c r="R37" s="56" t="s">
        <v>4755</v>
      </c>
      <c r="S37" s="57">
        <v>2</v>
      </c>
      <c r="T37" s="47">
        <v>99.995000000000005</v>
      </c>
      <c r="U37" s="49">
        <v>5.000000000002558E-3</v>
      </c>
      <c r="V37">
        <v>100</v>
      </c>
      <c r="W37">
        <v>99.98</v>
      </c>
      <c r="X37">
        <v>99.97</v>
      </c>
      <c r="Y37" s="1" t="s">
        <v>4755</v>
      </c>
      <c r="Z37" s="1" t="s">
        <v>4755</v>
      </c>
      <c r="AA37" s="1" t="s">
        <v>4755</v>
      </c>
      <c r="AB37" s="1">
        <f t="shared" si="6"/>
        <v>0</v>
      </c>
      <c r="AC37" s="1">
        <f t="shared" si="7"/>
        <v>3</v>
      </c>
      <c r="AD37" s="59" t="s">
        <v>4755</v>
      </c>
      <c r="AE37" s="58">
        <v>3</v>
      </c>
      <c r="AF37" s="48">
        <v>99.983333333333348</v>
      </c>
      <c r="AG37" s="6">
        <v>1.2472191289246521E-2</v>
      </c>
      <c r="AH37" s="93">
        <v>0.99988332749970843</v>
      </c>
      <c r="AI37" s="99">
        <v>-1.6833265766575298E-4</v>
      </c>
      <c r="AJ37" s="92">
        <v>0.1679771217821644</v>
      </c>
      <c r="AK37" s="99">
        <v>0.77474986446673766</v>
      </c>
    </row>
    <row r="38" spans="1:37">
      <c r="A38" s="7" t="s">
        <v>2451</v>
      </c>
      <c r="B38" s="8" t="s">
        <v>2452</v>
      </c>
      <c r="C38" s="8" t="s">
        <v>2453</v>
      </c>
      <c r="D38" s="8" t="s">
        <v>2454</v>
      </c>
      <c r="E38" s="96" t="s">
        <v>13</v>
      </c>
      <c r="F38" s="9" t="s">
        <v>2455</v>
      </c>
      <c r="G38" s="3">
        <v>2</v>
      </c>
      <c r="H38" s="75" t="s">
        <v>15</v>
      </c>
      <c r="I38" s="97" t="s">
        <v>2456</v>
      </c>
      <c r="J38">
        <v>99.99</v>
      </c>
      <c r="K38">
        <v>99.99</v>
      </c>
      <c r="L38">
        <v>99.97</v>
      </c>
      <c r="M38" s="1" t="s">
        <v>4755</v>
      </c>
      <c r="N38" s="1" t="s">
        <v>4755</v>
      </c>
      <c r="O38" s="1" t="s">
        <v>4755</v>
      </c>
      <c r="P38" s="1">
        <f t="shared" si="4"/>
        <v>0</v>
      </c>
      <c r="Q38" s="1">
        <f t="shared" si="5"/>
        <v>3</v>
      </c>
      <c r="R38" s="56" t="s">
        <v>4755</v>
      </c>
      <c r="S38" s="57">
        <v>3</v>
      </c>
      <c r="T38" s="47">
        <v>99.983333333333334</v>
      </c>
      <c r="U38" s="49">
        <v>9.428090415818758E-3</v>
      </c>
      <c r="V38">
        <v>99.95</v>
      </c>
      <c r="W38">
        <v>99.99</v>
      </c>
      <c r="Y38" s="1" t="s">
        <v>4755</v>
      </c>
      <c r="Z38" s="1" t="s">
        <v>4755</v>
      </c>
      <c r="AA38" s="1" t="s">
        <v>4755</v>
      </c>
      <c r="AB38" s="1">
        <f t="shared" si="6"/>
        <v>0</v>
      </c>
      <c r="AC38" s="1">
        <f t="shared" si="7"/>
        <v>3</v>
      </c>
      <c r="AD38" s="59" t="s">
        <v>4755</v>
      </c>
      <c r="AE38" s="58">
        <v>2</v>
      </c>
      <c r="AF38" s="48">
        <v>99.97</v>
      </c>
      <c r="AG38" s="6">
        <v>1.9999999999996021E-2</v>
      </c>
      <c r="AH38" s="93">
        <v>0.99986664444074014</v>
      </c>
      <c r="AI38" s="99">
        <v>-1.9240423339140895E-4</v>
      </c>
      <c r="AJ38" s="92">
        <v>0.31217899582055614</v>
      </c>
      <c r="AK38" s="99">
        <v>0.50559632070376748</v>
      </c>
    </row>
    <row r="39" spans="1:37">
      <c r="A39" s="7" t="s">
        <v>2321</v>
      </c>
      <c r="B39" s="8" t="s">
        <v>2322</v>
      </c>
      <c r="C39" s="8" t="s">
        <v>2323</v>
      </c>
      <c r="D39" s="8" t="s">
        <v>2324</v>
      </c>
      <c r="E39" s="96" t="s">
        <v>13</v>
      </c>
      <c r="F39" s="9" t="s">
        <v>1151</v>
      </c>
      <c r="G39" s="3">
        <v>2</v>
      </c>
      <c r="H39" s="75" t="s">
        <v>15</v>
      </c>
      <c r="I39" s="97" t="s">
        <v>839</v>
      </c>
      <c r="J39">
        <v>99.99</v>
      </c>
      <c r="K39">
        <v>99.89</v>
      </c>
      <c r="L39">
        <v>99.99</v>
      </c>
      <c r="M39" s="1" t="s">
        <v>4755</v>
      </c>
      <c r="N39" s="1" t="s">
        <v>4755</v>
      </c>
      <c r="O39" s="1" t="s">
        <v>4755</v>
      </c>
      <c r="P39" s="1">
        <f t="shared" si="4"/>
        <v>0</v>
      </c>
      <c r="Q39" s="1">
        <f t="shared" si="5"/>
        <v>3</v>
      </c>
      <c r="R39" s="56" t="s">
        <v>4755</v>
      </c>
      <c r="S39" s="57">
        <v>3</v>
      </c>
      <c r="T39" s="47">
        <v>99.956666666666663</v>
      </c>
      <c r="U39" s="49">
        <v>4.7140452079100489E-2</v>
      </c>
      <c r="V39">
        <v>99.9</v>
      </c>
      <c r="W39">
        <v>99.98</v>
      </c>
      <c r="X39">
        <v>99.93</v>
      </c>
      <c r="Y39" s="1" t="s">
        <v>4755</v>
      </c>
      <c r="Z39" s="1" t="s">
        <v>4755</v>
      </c>
      <c r="AA39" s="1" t="s">
        <v>4755</v>
      </c>
      <c r="AB39" s="1">
        <f t="shared" si="6"/>
        <v>0</v>
      </c>
      <c r="AC39" s="1">
        <f t="shared" si="7"/>
        <v>3</v>
      </c>
      <c r="AD39" s="59" t="s">
        <v>4755</v>
      </c>
      <c r="AE39" s="58">
        <v>3</v>
      </c>
      <c r="AF39" s="48">
        <v>99.936666666666667</v>
      </c>
      <c r="AG39" s="6">
        <v>3.2998316455371393E-2</v>
      </c>
      <c r="AH39" s="93">
        <v>0.99979991329576157</v>
      </c>
      <c r="AI39" s="99">
        <v>-2.8869297872917101E-4</v>
      </c>
      <c r="AJ39" s="92">
        <v>0.32581681647630206</v>
      </c>
      <c r="AK39" s="99">
        <v>0.48702650408402853</v>
      </c>
    </row>
    <row r="40" spans="1:37">
      <c r="A40" s="7" t="s">
        <v>3384</v>
      </c>
      <c r="B40" s="8" t="s">
        <v>3385</v>
      </c>
      <c r="C40" s="8" t="s">
        <v>3386</v>
      </c>
      <c r="D40" s="8" t="s">
        <v>3387</v>
      </c>
      <c r="E40" s="96" t="s">
        <v>13</v>
      </c>
      <c r="F40" s="9">
        <v>0</v>
      </c>
      <c r="G40" s="3">
        <v>2</v>
      </c>
      <c r="H40" s="75" t="s">
        <v>15</v>
      </c>
      <c r="I40" s="97" t="s">
        <v>3388</v>
      </c>
      <c r="J40">
        <v>100</v>
      </c>
      <c r="K40">
        <v>99.98</v>
      </c>
      <c r="L40">
        <v>99.81</v>
      </c>
      <c r="M40" s="1" t="s">
        <v>4755</v>
      </c>
      <c r="N40" s="1" t="s">
        <v>4755</v>
      </c>
      <c r="O40" s="1" t="s">
        <v>4755</v>
      </c>
      <c r="P40" s="1">
        <f t="shared" si="4"/>
        <v>0</v>
      </c>
      <c r="Q40" s="1">
        <f t="shared" si="5"/>
        <v>3</v>
      </c>
      <c r="R40" s="56" t="s">
        <v>4755</v>
      </c>
      <c r="S40" s="57">
        <v>3</v>
      </c>
      <c r="T40" s="47">
        <v>99.93</v>
      </c>
      <c r="U40" s="49">
        <v>8.5244745683629192E-2</v>
      </c>
      <c r="V40">
        <v>99.96</v>
      </c>
      <c r="W40">
        <v>99.81</v>
      </c>
      <c r="X40">
        <v>99.92</v>
      </c>
      <c r="Y40" s="1" t="s">
        <v>4755</v>
      </c>
      <c r="Z40" s="1" t="s">
        <v>4755</v>
      </c>
      <c r="AA40" s="1" t="s">
        <v>4755</v>
      </c>
      <c r="AB40" s="1">
        <f t="shared" si="6"/>
        <v>0</v>
      </c>
      <c r="AC40" s="1">
        <f t="shared" si="7"/>
        <v>3</v>
      </c>
      <c r="AD40" s="59" t="s">
        <v>4755</v>
      </c>
      <c r="AE40" s="58">
        <v>3</v>
      </c>
      <c r="AF40" s="48">
        <v>99.896666666666661</v>
      </c>
      <c r="AG40" s="6">
        <v>6.3420991968131918E-2</v>
      </c>
      <c r="AH40" s="93">
        <v>0.99966643316988546</v>
      </c>
      <c r="AI40" s="99">
        <v>-4.8131549151630851E-4</v>
      </c>
      <c r="AJ40" s="92">
        <v>0.34100297501947363</v>
      </c>
      <c r="AK40" s="99">
        <v>0.46724183206643227</v>
      </c>
    </row>
    <row r="41" spans="1:37">
      <c r="A41" s="7" t="s">
        <v>439</v>
      </c>
      <c r="B41" s="8" t="s">
        <v>440</v>
      </c>
      <c r="C41" s="8" t="s">
        <v>441</v>
      </c>
      <c r="D41" s="8" t="s">
        <v>442</v>
      </c>
      <c r="E41" s="96" t="s">
        <v>13</v>
      </c>
      <c r="F41" s="9" t="s">
        <v>443</v>
      </c>
      <c r="G41" s="3">
        <v>2</v>
      </c>
      <c r="H41" s="75" t="s">
        <v>15</v>
      </c>
      <c r="I41" s="97" t="s">
        <v>444</v>
      </c>
      <c r="J41">
        <v>99.98</v>
      </c>
      <c r="K41">
        <v>99.99</v>
      </c>
      <c r="L41">
        <v>99.99</v>
      </c>
      <c r="M41" s="1" t="s">
        <v>4755</v>
      </c>
      <c r="N41" s="1" t="s">
        <v>4755</v>
      </c>
      <c r="O41" s="1" t="s">
        <v>4755</v>
      </c>
      <c r="P41" s="1">
        <f t="shared" si="4"/>
        <v>0</v>
      </c>
      <c r="Q41" s="1">
        <f t="shared" si="5"/>
        <v>3</v>
      </c>
      <c r="R41" s="56" t="s">
        <v>4755</v>
      </c>
      <c r="S41" s="57">
        <v>3</v>
      </c>
      <c r="T41" s="47">
        <v>99.986666666666665</v>
      </c>
      <c r="U41" s="49">
        <v>4.7140452079060292E-3</v>
      </c>
      <c r="V41">
        <v>99.99</v>
      </c>
      <c r="W41">
        <v>99.95</v>
      </c>
      <c r="X41">
        <v>99.89</v>
      </c>
      <c r="Y41" s="1" t="s">
        <v>4755</v>
      </c>
      <c r="Z41" s="1" t="s">
        <v>4755</v>
      </c>
      <c r="AA41" s="1" t="s">
        <v>4755</v>
      </c>
      <c r="AB41" s="1">
        <f t="shared" si="6"/>
        <v>0</v>
      </c>
      <c r="AC41" s="1">
        <f t="shared" si="7"/>
        <v>3</v>
      </c>
      <c r="AD41" s="59" t="s">
        <v>4755</v>
      </c>
      <c r="AE41" s="58">
        <v>3</v>
      </c>
      <c r="AF41" s="48">
        <v>99.943333333333328</v>
      </c>
      <c r="AG41" s="6">
        <v>4.1096093353124481E-2</v>
      </c>
      <c r="AH41" s="93">
        <v>0.99956660888118409</v>
      </c>
      <c r="AI41" s="99">
        <v>-6.2538674620271932E-4</v>
      </c>
      <c r="AJ41" s="92">
        <v>0.13680828593316544</v>
      </c>
      <c r="AK41" s="99">
        <v>0.86388759833173223</v>
      </c>
    </row>
    <row r="42" spans="1:37">
      <c r="A42" s="7" t="s">
        <v>1044</v>
      </c>
      <c r="B42" s="8" t="s">
        <v>1045</v>
      </c>
      <c r="C42" s="8" t="s">
        <v>1046</v>
      </c>
      <c r="D42" s="8" t="s">
        <v>1047</v>
      </c>
      <c r="E42" s="96" t="s">
        <v>13</v>
      </c>
      <c r="F42" s="9" t="s">
        <v>1048</v>
      </c>
      <c r="G42" s="3">
        <v>2</v>
      </c>
      <c r="H42" s="75" t="s">
        <v>15</v>
      </c>
      <c r="I42" s="97" t="s">
        <v>1049</v>
      </c>
      <c r="J42">
        <v>99.96</v>
      </c>
      <c r="K42">
        <v>99.79</v>
      </c>
      <c r="L42">
        <v>99.91</v>
      </c>
      <c r="M42" s="1" t="s">
        <v>4755</v>
      </c>
      <c r="N42" s="1" t="s">
        <v>4755</v>
      </c>
      <c r="O42" s="1" t="s">
        <v>4755</v>
      </c>
      <c r="P42" s="1">
        <f t="shared" si="4"/>
        <v>0</v>
      </c>
      <c r="Q42" s="1">
        <f t="shared" si="5"/>
        <v>3</v>
      </c>
      <c r="R42" s="56" t="s">
        <v>4755</v>
      </c>
      <c r="S42" s="57">
        <v>3</v>
      </c>
      <c r="T42" s="47">
        <v>99.886666666666656</v>
      </c>
      <c r="U42" s="49">
        <v>7.1336448530103652E-2</v>
      </c>
      <c r="V42">
        <v>99.71</v>
      </c>
      <c r="W42">
        <v>99.93</v>
      </c>
      <c r="X42">
        <v>99.8</v>
      </c>
      <c r="Y42" s="1" t="s">
        <v>4755</v>
      </c>
      <c r="Z42" s="1" t="s">
        <v>4755</v>
      </c>
      <c r="AA42" s="1" t="s">
        <v>4755</v>
      </c>
      <c r="AB42" s="1">
        <f t="shared" si="6"/>
        <v>0</v>
      </c>
      <c r="AC42" s="1">
        <f t="shared" si="7"/>
        <v>3</v>
      </c>
      <c r="AD42" s="59" t="s">
        <v>4755</v>
      </c>
      <c r="AE42" s="58">
        <v>3</v>
      </c>
      <c r="AF42" s="48">
        <v>99.813333333333333</v>
      </c>
      <c r="AG42" s="6">
        <v>9.0308114560965908E-2</v>
      </c>
      <c r="AH42" s="93">
        <v>0.99926583461256102</v>
      </c>
      <c r="AI42" s="99">
        <v>-1.0595657595132498E-3</v>
      </c>
      <c r="AJ42" s="92">
        <v>0.21049922939683796</v>
      </c>
      <c r="AK42" s="99">
        <v>0.67674948970628723</v>
      </c>
    </row>
    <row r="43" spans="1:37">
      <c r="A43" s="7" t="s">
        <v>1221</v>
      </c>
      <c r="B43" s="8" t="s">
        <v>1222</v>
      </c>
      <c r="C43" s="8" t="s">
        <v>1223</v>
      </c>
      <c r="D43" s="8" t="s">
        <v>1224</v>
      </c>
      <c r="E43" s="96" t="s">
        <v>155</v>
      </c>
      <c r="F43" s="9" t="s">
        <v>1225</v>
      </c>
      <c r="G43" s="3">
        <v>2</v>
      </c>
      <c r="H43" s="75" t="s">
        <v>15</v>
      </c>
      <c r="I43" s="97" t="s">
        <v>1226</v>
      </c>
      <c r="J43">
        <v>99.89</v>
      </c>
      <c r="K43">
        <v>99.94</v>
      </c>
      <c r="L43">
        <v>99.96</v>
      </c>
      <c r="M43" s="1" t="s">
        <v>4755</v>
      </c>
      <c r="N43" s="1" t="s">
        <v>4755</v>
      </c>
      <c r="O43" s="1" t="s">
        <v>4755</v>
      </c>
      <c r="P43" s="1">
        <f t="shared" si="4"/>
        <v>0</v>
      </c>
      <c r="Q43" s="1">
        <f t="shared" si="5"/>
        <v>3</v>
      </c>
      <c r="R43" s="56" t="s">
        <v>4755</v>
      </c>
      <c r="S43" s="57">
        <v>3</v>
      </c>
      <c r="T43" s="47">
        <v>99.929999999999993</v>
      </c>
      <c r="U43" s="49">
        <v>2.9439202887756852E-2</v>
      </c>
      <c r="V43">
        <v>99.86</v>
      </c>
      <c r="W43">
        <v>99.75</v>
      </c>
      <c r="X43">
        <v>99.82</v>
      </c>
      <c r="Y43" s="1" t="s">
        <v>4755</v>
      </c>
      <c r="Z43" s="1" t="s">
        <v>4755</v>
      </c>
      <c r="AA43" s="1" t="s">
        <v>4755</v>
      </c>
      <c r="AB43" s="1">
        <f t="shared" si="6"/>
        <v>0</v>
      </c>
      <c r="AC43" s="1">
        <f t="shared" si="7"/>
        <v>3</v>
      </c>
      <c r="AD43" s="59" t="s">
        <v>4755</v>
      </c>
      <c r="AE43" s="58">
        <v>3</v>
      </c>
      <c r="AF43" s="48">
        <v>99.81</v>
      </c>
      <c r="AG43" s="6">
        <v>4.5460605656618816E-2</v>
      </c>
      <c r="AH43" s="100">
        <v>0.99879915941158826</v>
      </c>
      <c r="AI43" s="99">
        <v>-1.7334877914848101E-3</v>
      </c>
      <c r="AJ43" s="102">
        <v>2.1671214809833673E-2</v>
      </c>
      <c r="AK43" s="99">
        <v>1.6641167430216777</v>
      </c>
    </row>
    <row r="44" spans="1:37">
      <c r="A44" s="7" t="s">
        <v>1601</v>
      </c>
      <c r="B44" s="8" t="s">
        <v>1602</v>
      </c>
      <c r="C44" s="8" t="s">
        <v>1603</v>
      </c>
      <c r="D44" s="8" t="s">
        <v>1604</v>
      </c>
      <c r="E44" s="96" t="s">
        <v>64</v>
      </c>
      <c r="F44" s="9" t="s">
        <v>1605</v>
      </c>
      <c r="G44" s="3">
        <v>51</v>
      </c>
      <c r="H44" s="75" t="s">
        <v>652</v>
      </c>
      <c r="I44" s="97" t="s">
        <v>1606</v>
      </c>
      <c r="J44">
        <v>95.29</v>
      </c>
      <c r="K44">
        <v>95.11</v>
      </c>
      <c r="L44">
        <v>93.93</v>
      </c>
      <c r="M44" s="1" t="s">
        <v>4755</v>
      </c>
      <c r="N44" s="1" t="s">
        <v>4755</v>
      </c>
      <c r="O44" s="1" t="s">
        <v>4755</v>
      </c>
      <c r="P44" s="1">
        <f t="shared" si="4"/>
        <v>0</v>
      </c>
      <c r="Q44" s="1">
        <f t="shared" si="5"/>
        <v>3</v>
      </c>
      <c r="R44" s="56" t="s">
        <v>4755</v>
      </c>
      <c r="S44" s="57">
        <v>3</v>
      </c>
      <c r="T44" s="47">
        <v>94.776666666666685</v>
      </c>
      <c r="U44" s="49">
        <v>0.60317677526759961</v>
      </c>
      <c r="V44">
        <v>94.33</v>
      </c>
      <c r="W44">
        <v>95.61</v>
      </c>
      <c r="X44">
        <v>94.01</v>
      </c>
      <c r="Y44" s="1" t="s">
        <v>4755</v>
      </c>
      <c r="Z44" s="1" t="s">
        <v>4755</v>
      </c>
      <c r="AA44" s="1" t="s">
        <v>4755</v>
      </c>
      <c r="AB44" s="1">
        <f t="shared" si="6"/>
        <v>0</v>
      </c>
      <c r="AC44" s="1">
        <f t="shared" si="7"/>
        <v>3</v>
      </c>
      <c r="AD44" s="59" t="s">
        <v>4755</v>
      </c>
      <c r="AE44" s="58">
        <v>3</v>
      </c>
      <c r="AF44" s="48">
        <v>94.649999999999991</v>
      </c>
      <c r="AG44" s="6">
        <v>0.69127900783017016</v>
      </c>
      <c r="AH44" s="93">
        <v>0.99866352477754694</v>
      </c>
      <c r="AI44" s="99">
        <v>-1.9294157712702064E-3</v>
      </c>
      <c r="AJ44" s="92">
        <v>0.4274382748487664</v>
      </c>
      <c r="AK44" s="99">
        <v>0.3691265916446646</v>
      </c>
    </row>
    <row r="45" spans="1:37">
      <c r="A45" s="7" t="s">
        <v>233</v>
      </c>
      <c r="B45" s="8" t="s">
        <v>234</v>
      </c>
      <c r="C45" s="8" t="s">
        <v>235</v>
      </c>
      <c r="D45" s="8" t="s">
        <v>236</v>
      </c>
      <c r="E45" s="96" t="s">
        <v>13</v>
      </c>
      <c r="F45" s="9">
        <v>0</v>
      </c>
      <c r="G45" s="3">
        <v>2</v>
      </c>
      <c r="H45" s="75" t="s">
        <v>15</v>
      </c>
      <c r="I45" s="97" t="s">
        <v>237</v>
      </c>
      <c r="J45">
        <v>5.0629999999999997</v>
      </c>
      <c r="K45">
        <v>4.8220000000000001</v>
      </c>
      <c r="L45">
        <v>4.9420000000000002</v>
      </c>
      <c r="M45" s="1" t="s">
        <v>4757</v>
      </c>
      <c r="N45" s="1" t="s">
        <v>4756</v>
      </c>
      <c r="O45" s="1" t="s">
        <v>4756</v>
      </c>
      <c r="P45" s="1">
        <f t="shared" si="4"/>
        <v>3</v>
      </c>
      <c r="Q45" s="1">
        <f t="shared" si="5"/>
        <v>1</v>
      </c>
      <c r="R45" s="56" t="s">
        <v>4756</v>
      </c>
      <c r="S45" s="57">
        <v>3</v>
      </c>
      <c r="T45" s="47">
        <v>4.942333333333333</v>
      </c>
      <c r="U45" s="49">
        <v>9.8388120330770601E-2</v>
      </c>
      <c r="V45">
        <v>5.5590000000000002</v>
      </c>
      <c r="W45">
        <v>4.2050000000000001</v>
      </c>
      <c r="X45">
        <v>5.0419999999999998</v>
      </c>
      <c r="Y45" s="1" t="s">
        <v>4757</v>
      </c>
      <c r="Z45" s="1" t="s">
        <v>4756</v>
      </c>
      <c r="AA45" s="1" t="s">
        <v>4757</v>
      </c>
      <c r="AB45" s="1">
        <f t="shared" si="6"/>
        <v>3</v>
      </c>
      <c r="AC45" s="1">
        <f t="shared" si="7"/>
        <v>2</v>
      </c>
      <c r="AD45" s="59" t="s">
        <v>4757</v>
      </c>
      <c r="AE45" s="58">
        <v>3</v>
      </c>
      <c r="AF45" s="48">
        <v>4.9353333333333333</v>
      </c>
      <c r="AG45" s="6">
        <v>0.5578902719671307</v>
      </c>
      <c r="AH45" s="93">
        <v>0.99858366493559059</v>
      </c>
      <c r="AI45" s="99">
        <v>-2.0447879681734413E-3</v>
      </c>
      <c r="AJ45" s="92">
        <v>0.49378075080386208</v>
      </c>
      <c r="AK45" s="99">
        <v>0.30646584430001256</v>
      </c>
    </row>
    <row r="46" spans="1:37">
      <c r="A46" s="7" t="s">
        <v>1141</v>
      </c>
      <c r="B46" s="8" t="s">
        <v>1142</v>
      </c>
      <c r="C46" s="8" t="s">
        <v>1143</v>
      </c>
      <c r="D46" s="8" t="s">
        <v>1144</v>
      </c>
      <c r="E46" s="96" t="s">
        <v>13</v>
      </c>
      <c r="F46" s="9" t="s">
        <v>1145</v>
      </c>
      <c r="G46" s="3">
        <v>2</v>
      </c>
      <c r="H46" s="75" t="s">
        <v>15</v>
      </c>
      <c r="I46" s="97" t="s">
        <v>1146</v>
      </c>
      <c r="J46">
        <v>99.81</v>
      </c>
      <c r="K46">
        <v>99.95</v>
      </c>
      <c r="L46">
        <v>99.39</v>
      </c>
      <c r="M46" s="1" t="s">
        <v>4755</v>
      </c>
      <c r="N46" s="1" t="s">
        <v>4755</v>
      </c>
      <c r="O46" s="1" t="s">
        <v>4755</v>
      </c>
      <c r="P46" s="1">
        <f t="shared" si="4"/>
        <v>0</v>
      </c>
      <c r="Q46" s="1">
        <f t="shared" si="5"/>
        <v>3</v>
      </c>
      <c r="R46" s="56" t="s">
        <v>4755</v>
      </c>
      <c r="S46" s="57">
        <v>3</v>
      </c>
      <c r="T46" s="47">
        <v>99.716666666666654</v>
      </c>
      <c r="U46" s="49">
        <v>0.23795424396766426</v>
      </c>
      <c r="V46">
        <v>99.71</v>
      </c>
      <c r="W46">
        <v>99.93</v>
      </c>
      <c r="X46">
        <v>99.02</v>
      </c>
      <c r="Y46" s="1" t="s">
        <v>4755</v>
      </c>
      <c r="Z46" s="1" t="s">
        <v>4755</v>
      </c>
      <c r="AA46" s="1" t="s">
        <v>4755</v>
      </c>
      <c r="AB46" s="1">
        <f t="shared" si="6"/>
        <v>0</v>
      </c>
      <c r="AC46" s="1">
        <f t="shared" si="7"/>
        <v>3</v>
      </c>
      <c r="AD46" s="59" t="s">
        <v>4755</v>
      </c>
      <c r="AE46" s="58">
        <v>3</v>
      </c>
      <c r="AF46" s="48">
        <v>99.553333333333327</v>
      </c>
      <c r="AG46" s="6">
        <v>0.38767110917489245</v>
      </c>
      <c r="AH46" s="93">
        <v>0.99836202573959554</v>
      </c>
      <c r="AI46" s="99">
        <v>-2.3650348048648772E-3</v>
      </c>
      <c r="AJ46" s="92">
        <v>0.32171463297168823</v>
      </c>
      <c r="AK46" s="99">
        <v>0.492529185059084</v>
      </c>
    </row>
    <row r="47" spans="1:37">
      <c r="A47" s="7" t="s">
        <v>1935</v>
      </c>
      <c r="B47" s="8" t="s">
        <v>1936</v>
      </c>
      <c r="C47" s="8" t="s">
        <v>1937</v>
      </c>
      <c r="D47" s="8" t="s">
        <v>1938</v>
      </c>
      <c r="E47" s="96" t="s">
        <v>13</v>
      </c>
      <c r="F47" s="9" t="s">
        <v>1939</v>
      </c>
      <c r="G47" s="3">
        <v>2</v>
      </c>
      <c r="H47" s="75" t="s">
        <v>15</v>
      </c>
      <c r="I47" s="97" t="s">
        <v>1940</v>
      </c>
      <c r="K47">
        <v>99.99</v>
      </c>
      <c r="L47">
        <v>99.99</v>
      </c>
      <c r="M47" s="1" t="s">
        <v>4755</v>
      </c>
      <c r="N47" s="1" t="s">
        <v>4755</v>
      </c>
      <c r="O47" s="1" t="s">
        <v>4755</v>
      </c>
      <c r="P47" s="1">
        <f t="shared" si="4"/>
        <v>0</v>
      </c>
      <c r="Q47" s="1">
        <f t="shared" si="5"/>
        <v>3</v>
      </c>
      <c r="R47" s="56" t="s">
        <v>4755</v>
      </c>
      <c r="S47" s="57">
        <v>2</v>
      </c>
      <c r="T47" s="47">
        <v>99.99</v>
      </c>
      <c r="U47" s="49">
        <v>0</v>
      </c>
      <c r="V47">
        <v>99.56</v>
      </c>
      <c r="W47">
        <v>99.99</v>
      </c>
      <c r="X47">
        <v>99.91</v>
      </c>
      <c r="Y47" s="1" t="s">
        <v>4755</v>
      </c>
      <c r="Z47" s="1" t="s">
        <v>4755</v>
      </c>
      <c r="AA47" s="1" t="s">
        <v>4755</v>
      </c>
      <c r="AB47" s="1">
        <f t="shared" si="6"/>
        <v>0</v>
      </c>
      <c r="AC47" s="1">
        <f t="shared" si="7"/>
        <v>3</v>
      </c>
      <c r="AD47" s="59" t="s">
        <v>4755</v>
      </c>
      <c r="AE47" s="58">
        <v>3</v>
      </c>
      <c r="AF47" s="48">
        <v>99.820000000000007</v>
      </c>
      <c r="AG47" s="6">
        <v>0.18672618098880908</v>
      </c>
      <c r="AH47" s="93">
        <v>0.99829982998299838</v>
      </c>
      <c r="AI47" s="99">
        <v>-2.4549143299120568E-3</v>
      </c>
      <c r="AJ47" s="92">
        <v>0.16339383331854945</v>
      </c>
      <c r="AK47" s="99">
        <v>0.78676433829481152</v>
      </c>
    </row>
    <row r="48" spans="1:37">
      <c r="A48" s="7" t="s">
        <v>2186</v>
      </c>
      <c r="B48" s="8" t="s">
        <v>2187</v>
      </c>
      <c r="C48" s="8" t="s">
        <v>2188</v>
      </c>
      <c r="D48" s="8" t="s">
        <v>2189</v>
      </c>
      <c r="E48" s="96" t="s">
        <v>13</v>
      </c>
      <c r="F48" s="9" t="s">
        <v>2190</v>
      </c>
      <c r="G48" s="3">
        <v>2</v>
      </c>
      <c r="H48" s="75" t="s">
        <v>15</v>
      </c>
      <c r="I48" s="97" t="s">
        <v>2191</v>
      </c>
      <c r="J48">
        <v>98.87</v>
      </c>
      <c r="K48">
        <v>99.22</v>
      </c>
      <c r="L48">
        <v>99.96</v>
      </c>
      <c r="M48" s="1" t="s">
        <v>4755</v>
      </c>
      <c r="N48" s="1" t="s">
        <v>4755</v>
      </c>
      <c r="O48" s="1" t="s">
        <v>4755</v>
      </c>
      <c r="P48" s="1">
        <f t="shared" si="4"/>
        <v>0</v>
      </c>
      <c r="Q48" s="1">
        <f t="shared" si="5"/>
        <v>3</v>
      </c>
      <c r="R48" s="56" t="s">
        <v>4755</v>
      </c>
      <c r="S48" s="57">
        <v>3</v>
      </c>
      <c r="T48" s="47">
        <v>99.350000000000009</v>
      </c>
      <c r="U48" s="49">
        <v>0.4543860326491812</v>
      </c>
      <c r="W48">
        <v>99.49</v>
      </c>
      <c r="X48">
        <v>98.87</v>
      </c>
      <c r="Y48" s="1" t="s">
        <v>4755</v>
      </c>
      <c r="Z48" s="1" t="s">
        <v>4755</v>
      </c>
      <c r="AA48" s="1" t="s">
        <v>4755</v>
      </c>
      <c r="AB48" s="1">
        <f t="shared" si="6"/>
        <v>0</v>
      </c>
      <c r="AC48" s="1">
        <f t="shared" si="7"/>
        <v>3</v>
      </c>
      <c r="AD48" s="59" t="s">
        <v>4755</v>
      </c>
      <c r="AE48" s="58">
        <v>2</v>
      </c>
      <c r="AF48" s="48">
        <v>99.18</v>
      </c>
      <c r="AG48" s="6">
        <v>0.30999999999999517</v>
      </c>
      <c r="AH48" s="93">
        <v>0.99828887770508301</v>
      </c>
      <c r="AI48" s="99">
        <v>-2.4707421235625484E-3</v>
      </c>
      <c r="AJ48" s="92">
        <v>0.36553197034374896</v>
      </c>
      <c r="AK48" s="99">
        <v>0.43707463255928491</v>
      </c>
    </row>
    <row r="49" spans="1:37">
      <c r="A49" s="7" t="s">
        <v>2348</v>
      </c>
      <c r="B49" s="8" t="s">
        <v>2349</v>
      </c>
      <c r="C49" s="8" t="s">
        <v>2350</v>
      </c>
      <c r="D49" s="8" t="s">
        <v>2351</v>
      </c>
      <c r="E49" s="96" t="s">
        <v>13</v>
      </c>
      <c r="F49" s="9" t="s">
        <v>2352</v>
      </c>
      <c r="G49" s="3">
        <v>2</v>
      </c>
      <c r="H49" s="75" t="s">
        <v>15</v>
      </c>
      <c r="I49" s="97" t="s">
        <v>2353</v>
      </c>
      <c r="J49">
        <v>99.8</v>
      </c>
      <c r="K49">
        <v>99.23</v>
      </c>
      <c r="L49">
        <v>99.05</v>
      </c>
      <c r="M49" s="1" t="s">
        <v>4755</v>
      </c>
      <c r="N49" s="1" t="s">
        <v>4755</v>
      </c>
      <c r="O49" s="1" t="s">
        <v>4755</v>
      </c>
      <c r="P49" s="1">
        <f t="shared" si="4"/>
        <v>0</v>
      </c>
      <c r="Q49" s="1">
        <f t="shared" si="5"/>
        <v>3</v>
      </c>
      <c r="R49" s="56" t="s">
        <v>4755</v>
      </c>
      <c r="S49" s="57">
        <v>3</v>
      </c>
      <c r="T49" s="47">
        <v>99.36</v>
      </c>
      <c r="U49" s="49">
        <v>0.3196873472629147</v>
      </c>
      <c r="V49">
        <v>99.79</v>
      </c>
      <c r="W49">
        <v>98.67</v>
      </c>
      <c r="X49">
        <v>98.9</v>
      </c>
      <c r="Y49" s="1" t="s">
        <v>4755</v>
      </c>
      <c r="Z49" s="1" t="s">
        <v>4755</v>
      </c>
      <c r="AA49" s="1" t="s">
        <v>4755</v>
      </c>
      <c r="AB49" s="1">
        <f t="shared" si="6"/>
        <v>0</v>
      </c>
      <c r="AC49" s="1">
        <f t="shared" si="7"/>
        <v>3</v>
      </c>
      <c r="AD49" s="59" t="s">
        <v>4755</v>
      </c>
      <c r="AE49" s="58">
        <v>3</v>
      </c>
      <c r="AF49" s="48">
        <v>99.12</v>
      </c>
      <c r="AG49" s="6">
        <v>0.48297688005397127</v>
      </c>
      <c r="AH49" s="93">
        <v>0.99758454106280203</v>
      </c>
      <c r="AI49" s="99">
        <v>-3.4889860798797243E-3</v>
      </c>
      <c r="AJ49" s="92">
        <v>0.29691853110479849</v>
      </c>
      <c r="AK49" s="99">
        <v>0.52736269662621815</v>
      </c>
    </row>
    <row r="50" spans="1:37">
      <c r="A50" s="7" t="s">
        <v>574</v>
      </c>
      <c r="B50" s="8" t="s">
        <v>575</v>
      </c>
      <c r="C50" s="8" t="s">
        <v>576</v>
      </c>
      <c r="D50" s="8" t="s">
        <v>577</v>
      </c>
      <c r="E50" s="96" t="s">
        <v>13</v>
      </c>
      <c r="F50" s="9" t="s">
        <v>578</v>
      </c>
      <c r="G50" s="3">
        <v>2</v>
      </c>
      <c r="H50" s="75" t="s">
        <v>15</v>
      </c>
      <c r="I50" s="97" t="s">
        <v>579</v>
      </c>
      <c r="J50">
        <v>99.48</v>
      </c>
      <c r="K50">
        <v>98.89</v>
      </c>
      <c r="L50">
        <v>99.04</v>
      </c>
      <c r="M50" s="1" t="s">
        <v>4755</v>
      </c>
      <c r="N50" s="1" t="s">
        <v>4755</v>
      </c>
      <c r="O50" s="1" t="s">
        <v>4755</v>
      </c>
      <c r="P50" s="1">
        <f t="shared" si="4"/>
        <v>0</v>
      </c>
      <c r="Q50" s="1">
        <f t="shared" si="5"/>
        <v>3</v>
      </c>
      <c r="R50" s="56" t="s">
        <v>4755</v>
      </c>
      <c r="S50" s="57">
        <v>3</v>
      </c>
      <c r="T50" s="47">
        <v>99.13666666666667</v>
      </c>
      <c r="U50" s="49">
        <v>0.25037749277618648</v>
      </c>
      <c r="V50">
        <v>99.68</v>
      </c>
      <c r="W50">
        <v>98.64</v>
      </c>
      <c r="X50">
        <v>98.28</v>
      </c>
      <c r="Y50" s="1" t="s">
        <v>4755</v>
      </c>
      <c r="Z50" s="1" t="s">
        <v>4755</v>
      </c>
      <c r="AA50" s="1" t="s">
        <v>4755</v>
      </c>
      <c r="AB50" s="1">
        <f t="shared" si="6"/>
        <v>0</v>
      </c>
      <c r="AC50" s="1">
        <f t="shared" si="7"/>
        <v>3</v>
      </c>
      <c r="AD50" s="59" t="s">
        <v>4755</v>
      </c>
      <c r="AE50" s="58">
        <v>3</v>
      </c>
      <c r="AF50" s="48">
        <v>98.866666666666674</v>
      </c>
      <c r="AG50" s="6">
        <v>0.59359544772139106</v>
      </c>
      <c r="AH50" s="93">
        <v>0.99727648700447202</v>
      </c>
      <c r="AI50" s="99">
        <v>-3.9345590391567176E-3</v>
      </c>
      <c r="AJ50" s="92">
        <v>0.29974087536431876</v>
      </c>
      <c r="AK50" s="99">
        <v>0.52325402871032167</v>
      </c>
    </row>
    <row r="51" spans="1:37">
      <c r="A51" s="7" t="s">
        <v>2378</v>
      </c>
      <c r="B51" s="8" t="s">
        <v>2379</v>
      </c>
      <c r="C51" s="8" t="s">
        <v>2380</v>
      </c>
      <c r="D51" s="8" t="s">
        <v>2381</v>
      </c>
      <c r="E51" s="96" t="s">
        <v>13</v>
      </c>
      <c r="F51" s="9" t="s">
        <v>2382</v>
      </c>
      <c r="G51" s="3">
        <v>1</v>
      </c>
      <c r="H51" s="75" t="s">
        <v>34</v>
      </c>
      <c r="I51" s="97" t="s">
        <v>2383</v>
      </c>
      <c r="K51">
        <v>99.99</v>
      </c>
      <c r="L51">
        <v>99.98</v>
      </c>
      <c r="M51" s="1" t="s">
        <v>4754</v>
      </c>
      <c r="N51" s="1" t="s">
        <v>4755</v>
      </c>
      <c r="O51" s="1" t="s">
        <v>4755</v>
      </c>
      <c r="P51" s="1">
        <f t="shared" si="4"/>
        <v>0</v>
      </c>
      <c r="Q51" s="1">
        <f t="shared" si="5"/>
        <v>2</v>
      </c>
      <c r="R51" s="56" t="s">
        <v>4755</v>
      </c>
      <c r="S51" s="57">
        <v>2</v>
      </c>
      <c r="T51" s="47">
        <v>99.984999999999999</v>
      </c>
      <c r="U51" s="49">
        <v>4.9999999999954525E-3</v>
      </c>
      <c r="V51">
        <v>100</v>
      </c>
      <c r="X51">
        <v>99.39</v>
      </c>
      <c r="Y51" s="1" t="s">
        <v>4755</v>
      </c>
      <c r="Z51" s="1" t="s">
        <v>4754</v>
      </c>
      <c r="AA51" s="1" t="s">
        <v>4755</v>
      </c>
      <c r="AB51" s="1">
        <f t="shared" si="6"/>
        <v>0</v>
      </c>
      <c r="AC51" s="1">
        <f t="shared" si="7"/>
        <v>2</v>
      </c>
      <c r="AD51" s="59" t="s">
        <v>4755</v>
      </c>
      <c r="AE51" s="58">
        <v>2</v>
      </c>
      <c r="AF51" s="48">
        <v>99.694999999999993</v>
      </c>
      <c r="AG51" s="6">
        <v>0.30499999999999972</v>
      </c>
      <c r="AH51" s="93">
        <v>0.99709956493474017</v>
      </c>
      <c r="AI51" s="99">
        <v>-4.1905233975808257E-3</v>
      </c>
      <c r="AJ51" s="92">
        <v>0.25801020270131608</v>
      </c>
      <c r="AK51" s="99">
        <v>0.58836312004734304</v>
      </c>
    </row>
    <row r="52" spans="1:37">
      <c r="A52" s="7" t="s">
        <v>4627</v>
      </c>
      <c r="B52" s="8" t="s">
        <v>4628</v>
      </c>
      <c r="C52" s="8" t="s">
        <v>4629</v>
      </c>
      <c r="D52" s="8" t="s">
        <v>4630</v>
      </c>
      <c r="E52" s="96" t="s">
        <v>104</v>
      </c>
      <c r="F52" s="9" t="s">
        <v>4631</v>
      </c>
      <c r="G52" s="3">
        <v>2</v>
      </c>
      <c r="H52" s="75" t="s">
        <v>15</v>
      </c>
      <c r="I52" s="97" t="s">
        <v>4632</v>
      </c>
      <c r="K52">
        <v>100</v>
      </c>
      <c r="L52">
        <v>100</v>
      </c>
      <c r="M52" s="1" t="s">
        <v>4755</v>
      </c>
      <c r="N52" s="1" t="s">
        <v>4755</v>
      </c>
      <c r="O52" s="1" t="s">
        <v>4755</v>
      </c>
      <c r="P52" s="1">
        <f t="shared" si="4"/>
        <v>0</v>
      </c>
      <c r="Q52" s="1">
        <f t="shared" si="5"/>
        <v>3</v>
      </c>
      <c r="R52" s="56" t="s">
        <v>4755</v>
      </c>
      <c r="S52" s="57">
        <v>2</v>
      </c>
      <c r="T52" s="47">
        <v>100</v>
      </c>
      <c r="U52" s="49">
        <v>0</v>
      </c>
      <c r="V52">
        <v>100</v>
      </c>
      <c r="X52">
        <v>98.85</v>
      </c>
      <c r="Y52" s="1" t="s">
        <v>4755</v>
      </c>
      <c r="Z52" s="1" t="s">
        <v>4754</v>
      </c>
      <c r="AA52" s="1" t="s">
        <v>4755</v>
      </c>
      <c r="AB52" s="1">
        <f t="shared" si="6"/>
        <v>0</v>
      </c>
      <c r="AC52" s="1">
        <f t="shared" si="7"/>
        <v>2</v>
      </c>
      <c r="AD52" s="59" t="s">
        <v>4755</v>
      </c>
      <c r="AE52" s="58">
        <v>2</v>
      </c>
      <c r="AF52" s="48">
        <v>99.424999999999997</v>
      </c>
      <c r="AG52" s="6">
        <v>0.57500000000000284</v>
      </c>
      <c r="AH52" s="93">
        <v>0.99424999999999997</v>
      </c>
      <c r="AI52" s="99">
        <v>-8.3194378568757187E-3</v>
      </c>
      <c r="AJ52" s="92">
        <v>0.25000000000000006</v>
      </c>
      <c r="AK52" s="99">
        <v>0.60205999132796229</v>
      </c>
    </row>
    <row r="53" spans="1:37">
      <c r="A53" s="7" t="s">
        <v>2728</v>
      </c>
      <c r="B53" s="8" t="s">
        <v>2729</v>
      </c>
      <c r="C53" s="8" t="s">
        <v>2730</v>
      </c>
      <c r="D53" s="8" t="s">
        <v>2731</v>
      </c>
      <c r="E53" s="96" t="s">
        <v>13</v>
      </c>
      <c r="F53" s="9" t="s">
        <v>2732</v>
      </c>
      <c r="G53" s="3">
        <v>2</v>
      </c>
      <c r="H53" s="75" t="s">
        <v>15</v>
      </c>
      <c r="I53" s="97" t="s">
        <v>2733</v>
      </c>
      <c r="K53">
        <v>99.99</v>
      </c>
      <c r="L53">
        <v>98.16</v>
      </c>
      <c r="M53" s="1" t="s">
        <v>4754</v>
      </c>
      <c r="N53" s="1" t="s">
        <v>4755</v>
      </c>
      <c r="O53" s="1" t="s">
        <v>4755</v>
      </c>
      <c r="P53" s="1">
        <f t="shared" si="4"/>
        <v>0</v>
      </c>
      <c r="Q53" s="1">
        <f t="shared" si="5"/>
        <v>2</v>
      </c>
      <c r="R53" s="56" t="s">
        <v>4755</v>
      </c>
      <c r="S53" s="57">
        <v>2</v>
      </c>
      <c r="T53" s="47">
        <v>99.074999999999989</v>
      </c>
      <c r="U53" s="49">
        <v>0.91499999999999915</v>
      </c>
      <c r="V53">
        <v>97.28</v>
      </c>
      <c r="W53">
        <v>99.26</v>
      </c>
      <c r="Y53" s="1" t="s">
        <v>4755</v>
      </c>
      <c r="Z53" s="1" t="s">
        <v>4755</v>
      </c>
      <c r="AA53" s="1" t="s">
        <v>4754</v>
      </c>
      <c r="AB53" s="1">
        <f t="shared" si="6"/>
        <v>0</v>
      </c>
      <c r="AC53" s="1">
        <f t="shared" si="7"/>
        <v>2</v>
      </c>
      <c r="AD53" s="59" t="s">
        <v>4755</v>
      </c>
      <c r="AE53" s="58">
        <v>2</v>
      </c>
      <c r="AF53" s="48">
        <v>98.27000000000001</v>
      </c>
      <c r="AG53" s="6">
        <v>0.99000000000000199</v>
      </c>
      <c r="AH53" s="93">
        <v>0.99187484229119371</v>
      </c>
      <c r="AI53" s="99">
        <v>-1.1770006329063446E-2</v>
      </c>
      <c r="AJ53" s="92">
        <v>0.30566894665099187</v>
      </c>
      <c r="AK53" s="99">
        <v>0.51474867963551363</v>
      </c>
    </row>
    <row r="54" spans="1:37">
      <c r="A54" s="7" t="s">
        <v>3118</v>
      </c>
      <c r="B54" s="8" t="s">
        <v>3119</v>
      </c>
      <c r="C54" s="8" t="s">
        <v>3120</v>
      </c>
      <c r="D54" s="8" t="s">
        <v>3121</v>
      </c>
      <c r="E54" s="96" t="s">
        <v>27</v>
      </c>
      <c r="F54" s="9">
        <v>0</v>
      </c>
      <c r="G54" s="3">
        <v>1</v>
      </c>
      <c r="H54" s="75" t="s">
        <v>34</v>
      </c>
      <c r="I54" s="97" t="s">
        <v>3122</v>
      </c>
      <c r="J54">
        <v>99.7</v>
      </c>
      <c r="L54">
        <v>99.79</v>
      </c>
      <c r="M54" s="1" t="s">
        <v>4755</v>
      </c>
      <c r="N54" s="1" t="s">
        <v>4755</v>
      </c>
      <c r="O54" s="1" t="s">
        <v>4755</v>
      </c>
      <c r="P54" s="1">
        <f t="shared" si="4"/>
        <v>0</v>
      </c>
      <c r="Q54" s="1">
        <f t="shared" si="5"/>
        <v>3</v>
      </c>
      <c r="R54" s="56" t="s">
        <v>4755</v>
      </c>
      <c r="S54" s="57">
        <v>2</v>
      </c>
      <c r="T54" s="47">
        <v>99.745000000000005</v>
      </c>
      <c r="U54" s="49">
        <v>4.5000000000001705E-2</v>
      </c>
      <c r="V54">
        <v>99.04</v>
      </c>
      <c r="X54">
        <v>98.72</v>
      </c>
      <c r="Y54" s="1" t="s">
        <v>4755</v>
      </c>
      <c r="Z54" s="1" t="s">
        <v>4754</v>
      </c>
      <c r="AA54" s="1" t="s">
        <v>4755</v>
      </c>
      <c r="AB54" s="1">
        <f t="shared" si="6"/>
        <v>0</v>
      </c>
      <c r="AC54" s="1">
        <f t="shared" si="7"/>
        <v>2</v>
      </c>
      <c r="AD54" s="59" t="s">
        <v>4755</v>
      </c>
      <c r="AE54" s="58">
        <v>2</v>
      </c>
      <c r="AF54" s="48">
        <v>98.88</v>
      </c>
      <c r="AG54" s="6">
        <v>0.16000000000000369</v>
      </c>
      <c r="AH54" s="100">
        <v>0.99132788610957934</v>
      </c>
      <c r="AI54" s="99">
        <v>-1.2565780739319219E-2</v>
      </c>
      <c r="AJ54" s="102">
        <v>4.8227955862408162E-2</v>
      </c>
      <c r="AK54" s="99">
        <v>1.3167011452207649</v>
      </c>
    </row>
    <row r="55" spans="1:37">
      <c r="A55" s="7" t="s">
        <v>1842</v>
      </c>
      <c r="B55" s="8" t="s">
        <v>1843</v>
      </c>
      <c r="C55" s="8" t="s">
        <v>1844</v>
      </c>
      <c r="D55" s="8" t="s">
        <v>1845</v>
      </c>
      <c r="E55" s="96" t="s">
        <v>64</v>
      </c>
      <c r="F55" s="9" t="s">
        <v>1846</v>
      </c>
      <c r="G55" s="3">
        <v>60</v>
      </c>
      <c r="H55" s="75" t="s">
        <v>66</v>
      </c>
      <c r="I55" s="97" t="s">
        <v>1848</v>
      </c>
      <c r="J55">
        <v>10.85</v>
      </c>
      <c r="K55">
        <v>10.49</v>
      </c>
      <c r="L55">
        <v>9.23</v>
      </c>
      <c r="M55" s="1" t="s">
        <v>4756</v>
      </c>
      <c r="N55" s="1" t="s">
        <v>4756</v>
      </c>
      <c r="O55" s="1" t="s">
        <v>4756</v>
      </c>
      <c r="P55" s="1">
        <f t="shared" si="4"/>
        <v>3</v>
      </c>
      <c r="Q55" s="1">
        <f t="shared" si="5"/>
        <v>0</v>
      </c>
      <c r="R55" s="56" t="s">
        <v>4756</v>
      </c>
      <c r="S55" s="57">
        <v>3</v>
      </c>
      <c r="T55" s="47">
        <v>10.19</v>
      </c>
      <c r="U55" s="49">
        <v>0.69455021416741325</v>
      </c>
      <c r="V55">
        <v>8.843</v>
      </c>
      <c r="W55">
        <v>11</v>
      </c>
      <c r="X55">
        <v>9.8719999999999999</v>
      </c>
      <c r="Y55" s="1" t="s">
        <v>4756</v>
      </c>
      <c r="Z55" s="1" t="s">
        <v>4756</v>
      </c>
      <c r="AA55" s="1" t="s">
        <v>4756</v>
      </c>
      <c r="AB55" s="1">
        <f t="shared" si="6"/>
        <v>3</v>
      </c>
      <c r="AC55" s="1">
        <f t="shared" si="7"/>
        <v>0</v>
      </c>
      <c r="AD55" s="59" t="s">
        <v>4756</v>
      </c>
      <c r="AE55" s="58">
        <v>3</v>
      </c>
      <c r="AF55" s="48">
        <v>9.9049999999999994</v>
      </c>
      <c r="AG55" s="6">
        <v>0.88090067544530815</v>
      </c>
      <c r="AH55" s="93">
        <v>0.97203140333660454</v>
      </c>
      <c r="AI55" s="99">
        <v>-4.092517127632736E-2</v>
      </c>
      <c r="AJ55" s="92">
        <v>0.36923673381933947</v>
      </c>
      <c r="AK55" s="99">
        <v>0.4326950993540109</v>
      </c>
    </row>
    <row r="56" spans="1:37">
      <c r="A56" s="7" t="s">
        <v>3545</v>
      </c>
      <c r="B56" s="8" t="s">
        <v>3546</v>
      </c>
      <c r="C56" s="8" t="s">
        <v>3547</v>
      </c>
      <c r="D56" s="8" t="s">
        <v>3548</v>
      </c>
      <c r="E56" s="96" t="s">
        <v>27</v>
      </c>
      <c r="F56" s="9" t="s">
        <v>1469</v>
      </c>
      <c r="G56" s="3">
        <v>2</v>
      </c>
      <c r="H56" s="75" t="s">
        <v>15</v>
      </c>
      <c r="I56" s="97" t="s">
        <v>3549</v>
      </c>
      <c r="J56">
        <v>100</v>
      </c>
      <c r="K56">
        <v>99.97</v>
      </c>
      <c r="L56">
        <v>99.7</v>
      </c>
      <c r="M56" s="1" t="s">
        <v>4755</v>
      </c>
      <c r="N56" s="1" t="s">
        <v>4755</v>
      </c>
      <c r="O56" s="1" t="s">
        <v>4755</v>
      </c>
      <c r="P56" s="1">
        <f t="shared" si="4"/>
        <v>0</v>
      </c>
      <c r="Q56" s="1">
        <f t="shared" si="5"/>
        <v>3</v>
      </c>
      <c r="R56" s="56" t="s">
        <v>4755</v>
      </c>
      <c r="S56" s="57">
        <v>3</v>
      </c>
      <c r="T56" s="47">
        <v>99.89</v>
      </c>
      <c r="U56" s="49">
        <v>0.13490737563231886</v>
      </c>
      <c r="V56">
        <v>93.28</v>
      </c>
      <c r="W56">
        <v>97.71</v>
      </c>
      <c r="X56">
        <v>99.92</v>
      </c>
      <c r="Y56" s="1" t="s">
        <v>4755</v>
      </c>
      <c r="Z56" s="1" t="s">
        <v>4755</v>
      </c>
      <c r="AA56" s="1" t="s">
        <v>4755</v>
      </c>
      <c r="AB56" s="1">
        <f t="shared" si="6"/>
        <v>0</v>
      </c>
      <c r="AC56" s="1">
        <f t="shared" si="7"/>
        <v>3</v>
      </c>
      <c r="AD56" s="59" t="s">
        <v>4755</v>
      </c>
      <c r="AE56" s="58">
        <v>3</v>
      </c>
      <c r="AF56" s="48">
        <v>96.970000000000013</v>
      </c>
      <c r="AG56" s="6">
        <v>2.7608090601609274</v>
      </c>
      <c r="AH56" s="93">
        <v>0.97076784462909216</v>
      </c>
      <c r="AI56" s="99">
        <v>-4.2801772927412995E-2</v>
      </c>
      <c r="AJ56" s="92">
        <v>0.13660400947362217</v>
      </c>
      <c r="AK56" s="99">
        <v>0.86453655346038083</v>
      </c>
    </row>
    <row r="57" spans="1:37">
      <c r="A57" s="7" t="s">
        <v>2756</v>
      </c>
      <c r="B57" s="8" t="s">
        <v>2757</v>
      </c>
      <c r="C57" s="8" t="s">
        <v>2758</v>
      </c>
      <c r="D57" s="8" t="s">
        <v>2759</v>
      </c>
      <c r="E57" s="96" t="s">
        <v>64</v>
      </c>
      <c r="F57" s="9" t="s">
        <v>2760</v>
      </c>
      <c r="G57" s="3">
        <v>61</v>
      </c>
      <c r="H57" s="75" t="s">
        <v>66</v>
      </c>
      <c r="I57" s="97" t="s">
        <v>2762</v>
      </c>
      <c r="J57">
        <v>86.92</v>
      </c>
      <c r="K57">
        <v>84.89</v>
      </c>
      <c r="L57">
        <v>81.510000000000005</v>
      </c>
      <c r="M57" s="1" t="s">
        <v>4755</v>
      </c>
      <c r="N57" s="1" t="s">
        <v>4755</v>
      </c>
      <c r="O57" s="1" t="s">
        <v>4755</v>
      </c>
      <c r="P57" s="1">
        <f t="shared" si="4"/>
        <v>0</v>
      </c>
      <c r="Q57" s="1">
        <f t="shared" si="5"/>
        <v>3</v>
      </c>
      <c r="R57" s="56" t="s">
        <v>4755</v>
      </c>
      <c r="S57" s="57">
        <v>3</v>
      </c>
      <c r="T57" s="47">
        <v>84.44</v>
      </c>
      <c r="U57" s="49">
        <v>2.2314270471307505</v>
      </c>
      <c r="V57">
        <v>78.22</v>
      </c>
      <c r="W57">
        <v>84.46</v>
      </c>
      <c r="Y57" s="1" t="s">
        <v>4755</v>
      </c>
      <c r="Z57" s="1" t="s">
        <v>4755</v>
      </c>
      <c r="AA57" s="1" t="s">
        <v>4754</v>
      </c>
      <c r="AB57" s="1">
        <f t="shared" si="6"/>
        <v>0</v>
      </c>
      <c r="AC57" s="1">
        <f t="shared" si="7"/>
        <v>2</v>
      </c>
      <c r="AD57" s="59" t="s">
        <v>4755</v>
      </c>
      <c r="AE57" s="58">
        <v>2</v>
      </c>
      <c r="AF57" s="48">
        <v>81.34</v>
      </c>
      <c r="AG57" s="6">
        <v>3.1199999999999974</v>
      </c>
      <c r="AH57" s="93">
        <v>0.96328754144955009</v>
      </c>
      <c r="AI57" s="99">
        <v>-5.3961587885022817E-2</v>
      </c>
      <c r="AJ57" s="92">
        <v>0.2462927682563425</v>
      </c>
      <c r="AK57" s="99">
        <v>0.60854833989647883</v>
      </c>
    </row>
    <row r="58" spans="1:37">
      <c r="A58" s="7" t="s">
        <v>2498</v>
      </c>
      <c r="B58" s="8" t="s">
        <v>2499</v>
      </c>
      <c r="C58" s="8" t="s">
        <v>2500</v>
      </c>
      <c r="D58" s="8" t="s">
        <v>2501</v>
      </c>
      <c r="E58" s="96" t="s">
        <v>13</v>
      </c>
      <c r="F58" s="9" t="s">
        <v>2502</v>
      </c>
      <c r="G58" s="3">
        <v>2</v>
      </c>
      <c r="H58" s="75" t="s">
        <v>15</v>
      </c>
      <c r="I58" s="97" t="s">
        <v>2503</v>
      </c>
      <c r="J58">
        <v>0.92679999999999996</v>
      </c>
      <c r="K58">
        <v>2.1429999999999998</v>
      </c>
      <c r="M58" s="1" t="s">
        <v>4756</v>
      </c>
      <c r="N58" s="1" t="s">
        <v>4756</v>
      </c>
      <c r="O58" s="1" t="s">
        <v>4754</v>
      </c>
      <c r="P58" s="1">
        <f t="shared" si="4"/>
        <v>2</v>
      </c>
      <c r="Q58" s="1">
        <f t="shared" si="5"/>
        <v>0</v>
      </c>
      <c r="R58" s="56" t="s">
        <v>4756</v>
      </c>
      <c r="S58" s="57">
        <v>2</v>
      </c>
      <c r="T58" s="47">
        <v>1.5348999999999999</v>
      </c>
      <c r="U58" s="49">
        <v>0.60809999999999975</v>
      </c>
      <c r="V58">
        <v>0.72140000000000004</v>
      </c>
      <c r="X58">
        <v>2.2010000000000001</v>
      </c>
      <c r="Y58" s="1" t="s">
        <v>4756</v>
      </c>
      <c r="Z58" s="1" t="s">
        <v>4754</v>
      </c>
      <c r="AA58" s="1" t="s">
        <v>4756</v>
      </c>
      <c r="AB58" s="1">
        <f t="shared" si="6"/>
        <v>2</v>
      </c>
      <c r="AC58" s="1">
        <f t="shared" si="7"/>
        <v>0</v>
      </c>
      <c r="AD58" s="59" t="s">
        <v>4756</v>
      </c>
      <c r="AE58" s="58">
        <v>2</v>
      </c>
      <c r="AF58" s="48">
        <v>1.4612000000000001</v>
      </c>
      <c r="AG58" s="6">
        <v>0.73980000000000012</v>
      </c>
      <c r="AH58" s="93">
        <v>0.95198384259560886</v>
      </c>
      <c r="AI58" s="99">
        <v>-7.0991007073683568E-2</v>
      </c>
      <c r="AJ58" s="92">
        <v>0.47294661992368547</v>
      </c>
      <c r="AK58" s="99">
        <v>0.32518787402078747</v>
      </c>
    </row>
    <row r="59" spans="1:37">
      <c r="A59" s="7" t="s">
        <v>3619</v>
      </c>
      <c r="B59" s="8" t="s">
        <v>3620</v>
      </c>
      <c r="C59" s="8" t="s">
        <v>3621</v>
      </c>
      <c r="D59" s="8" t="s">
        <v>3622</v>
      </c>
      <c r="E59" s="96" t="s">
        <v>64</v>
      </c>
      <c r="F59" s="9" t="s">
        <v>3623</v>
      </c>
      <c r="G59" s="3">
        <v>48</v>
      </c>
      <c r="H59" s="75" t="s">
        <v>66</v>
      </c>
      <c r="I59" s="97" t="s">
        <v>3624</v>
      </c>
      <c r="J59">
        <v>1.127</v>
      </c>
      <c r="K59">
        <v>1.2410000000000001</v>
      </c>
      <c r="L59">
        <v>0.9859</v>
      </c>
      <c r="M59" s="1" t="s">
        <v>4756</v>
      </c>
      <c r="N59" s="1" t="s">
        <v>4756</v>
      </c>
      <c r="O59" s="1" t="s">
        <v>4756</v>
      </c>
      <c r="P59" s="1">
        <f t="shared" si="4"/>
        <v>3</v>
      </c>
      <c r="Q59" s="1">
        <f t="shared" si="5"/>
        <v>0</v>
      </c>
      <c r="R59" s="56" t="s">
        <v>4756</v>
      </c>
      <c r="S59" s="57">
        <v>3</v>
      </c>
      <c r="T59" s="47">
        <v>1.1179666666666668</v>
      </c>
      <c r="U59" s="49">
        <v>0.10433984005269621</v>
      </c>
      <c r="V59">
        <v>0.96799999999999997</v>
      </c>
      <c r="W59">
        <v>0.71909999999999996</v>
      </c>
      <c r="X59">
        <v>1.5</v>
      </c>
      <c r="Y59" s="1" t="s">
        <v>4756</v>
      </c>
      <c r="Z59" s="1" t="s">
        <v>4756</v>
      </c>
      <c r="AA59" s="1" t="s">
        <v>4756</v>
      </c>
      <c r="AB59" s="1">
        <f t="shared" si="6"/>
        <v>3</v>
      </c>
      <c r="AC59" s="1">
        <f t="shared" si="7"/>
        <v>0</v>
      </c>
      <c r="AD59" s="59" t="s">
        <v>4756</v>
      </c>
      <c r="AE59" s="58">
        <v>3</v>
      </c>
      <c r="AF59" s="48">
        <v>1.0623666666666667</v>
      </c>
      <c r="AG59" s="6">
        <v>0.32570948541436251</v>
      </c>
      <c r="AH59" s="93">
        <v>0.95026685351381968</v>
      </c>
      <c r="AI59" s="99">
        <v>-7.3595387570242449E-2</v>
      </c>
      <c r="AJ59" s="92">
        <v>0.41813672890172121</v>
      </c>
      <c r="AK59" s="99">
        <v>0.37868168258411572</v>
      </c>
    </row>
    <row r="60" spans="1:37">
      <c r="A60" s="7" t="s">
        <v>2099</v>
      </c>
      <c r="B60" s="8" t="s">
        <v>2100</v>
      </c>
      <c r="C60" s="8" t="s">
        <v>2101</v>
      </c>
      <c r="D60" s="8" t="s">
        <v>2102</v>
      </c>
      <c r="E60" s="96" t="s">
        <v>13</v>
      </c>
      <c r="F60" s="9" t="s">
        <v>176</v>
      </c>
      <c r="G60" s="3">
        <v>2</v>
      </c>
      <c r="H60" s="75" t="s">
        <v>15</v>
      </c>
      <c r="I60" s="97" t="s">
        <v>2103</v>
      </c>
      <c r="J60">
        <v>1.95</v>
      </c>
      <c r="K60">
        <v>2.1680000000000001</v>
      </c>
      <c r="M60" s="1" t="s">
        <v>4756</v>
      </c>
      <c r="N60" s="1" t="s">
        <v>4756</v>
      </c>
      <c r="O60" s="1" t="s">
        <v>4756</v>
      </c>
      <c r="P60" s="1">
        <f t="shared" si="4"/>
        <v>3</v>
      </c>
      <c r="Q60" s="1">
        <f t="shared" si="5"/>
        <v>0</v>
      </c>
      <c r="R60" s="56" t="s">
        <v>4756</v>
      </c>
      <c r="S60" s="57">
        <v>2</v>
      </c>
      <c r="T60" s="47">
        <v>2.0590000000000002</v>
      </c>
      <c r="U60" s="49">
        <v>0.1090000000000001</v>
      </c>
      <c r="V60">
        <v>1.901</v>
      </c>
      <c r="W60">
        <v>2.012</v>
      </c>
      <c r="Y60" s="1" t="s">
        <v>4756</v>
      </c>
      <c r="Z60" s="1" t="s">
        <v>4756</v>
      </c>
      <c r="AA60" s="1" t="s">
        <v>4756</v>
      </c>
      <c r="AB60" s="1">
        <f t="shared" si="6"/>
        <v>3</v>
      </c>
      <c r="AC60" s="1">
        <f t="shared" si="7"/>
        <v>0</v>
      </c>
      <c r="AD60" s="59" t="s">
        <v>4756</v>
      </c>
      <c r="AE60" s="58">
        <v>2</v>
      </c>
      <c r="AF60" s="48">
        <v>1.9565000000000001</v>
      </c>
      <c r="AG60" s="6">
        <v>5.5499999999999994E-2</v>
      </c>
      <c r="AH60" s="93">
        <v>0.95021855269548328</v>
      </c>
      <c r="AI60" s="99">
        <v>-7.3668719731459928E-2</v>
      </c>
      <c r="AJ60" s="92">
        <v>0.25761190059615169</v>
      </c>
      <c r="AK60" s="99">
        <v>0.58903407825376364</v>
      </c>
    </row>
    <row r="61" spans="1:37">
      <c r="A61" s="7" t="s">
        <v>4692</v>
      </c>
      <c r="B61" s="8" t="s">
        <v>4693</v>
      </c>
      <c r="C61" s="8" t="s">
        <v>4694</v>
      </c>
      <c r="D61" s="8" t="s">
        <v>4695</v>
      </c>
      <c r="E61" s="96" t="s">
        <v>64</v>
      </c>
      <c r="F61" s="9">
        <v>0</v>
      </c>
      <c r="G61" s="3">
        <v>2</v>
      </c>
      <c r="H61" s="75" t="s">
        <v>15</v>
      </c>
      <c r="I61" s="97" t="s">
        <v>4696</v>
      </c>
      <c r="J61">
        <v>0.62309999999999999</v>
      </c>
      <c r="K61">
        <v>0.65649999999999997</v>
      </c>
      <c r="M61" s="1" t="s">
        <v>4756</v>
      </c>
      <c r="N61" s="1" t="s">
        <v>4756</v>
      </c>
      <c r="O61" s="1" t="s">
        <v>4754</v>
      </c>
      <c r="P61" s="1">
        <f t="shared" si="4"/>
        <v>2</v>
      </c>
      <c r="Q61" s="1">
        <f t="shared" si="5"/>
        <v>0</v>
      </c>
      <c r="R61" s="56" t="s">
        <v>4756</v>
      </c>
      <c r="S61" s="57">
        <v>2</v>
      </c>
      <c r="T61" s="47">
        <v>0.63979999999999992</v>
      </c>
      <c r="U61" s="49">
        <v>1.6699999999999993E-2</v>
      </c>
      <c r="V61">
        <v>0.66090000000000004</v>
      </c>
      <c r="X61">
        <v>0.54730000000000001</v>
      </c>
      <c r="Y61" s="1" t="s">
        <v>4756</v>
      </c>
      <c r="Z61" s="1" t="s">
        <v>4754</v>
      </c>
      <c r="AA61" s="1" t="s">
        <v>4756</v>
      </c>
      <c r="AB61" s="1">
        <f t="shared" si="6"/>
        <v>2</v>
      </c>
      <c r="AC61" s="1">
        <f t="shared" si="7"/>
        <v>0</v>
      </c>
      <c r="AD61" s="59" t="s">
        <v>4756</v>
      </c>
      <c r="AE61" s="58">
        <v>2</v>
      </c>
      <c r="AF61" s="48">
        <v>0.60410000000000008</v>
      </c>
      <c r="AG61" s="6">
        <v>5.6800000000000017E-2</v>
      </c>
      <c r="AH61" s="93">
        <v>0.94420131291028475</v>
      </c>
      <c r="AI61" s="99">
        <v>-8.2833605879114272E-2</v>
      </c>
      <c r="AJ61" s="92">
        <v>0.32108801013022592</v>
      </c>
      <c r="AK61" s="99">
        <v>0.49337591128650654</v>
      </c>
    </row>
    <row r="62" spans="1:37">
      <c r="A62" s="7" t="s">
        <v>3977</v>
      </c>
      <c r="B62" s="8" t="s">
        <v>3978</v>
      </c>
      <c r="C62" s="8" t="s">
        <v>3979</v>
      </c>
      <c r="D62" s="8" t="s">
        <v>3980</v>
      </c>
      <c r="E62" s="96" t="s">
        <v>64</v>
      </c>
      <c r="F62" s="9" t="s">
        <v>3981</v>
      </c>
      <c r="G62" s="3">
        <v>52</v>
      </c>
      <c r="H62" s="75" t="s">
        <v>66</v>
      </c>
      <c r="I62" s="97" t="s">
        <v>3982</v>
      </c>
      <c r="J62">
        <v>3.3660000000000001</v>
      </c>
      <c r="K62">
        <v>2.2120000000000002</v>
      </c>
      <c r="L62">
        <v>2.016</v>
      </c>
      <c r="M62" s="1" t="s">
        <v>4756</v>
      </c>
      <c r="N62" s="1" t="s">
        <v>4756</v>
      </c>
      <c r="O62" s="1" t="s">
        <v>4756</v>
      </c>
      <c r="P62" s="1">
        <f t="shared" si="4"/>
        <v>3</v>
      </c>
      <c r="Q62" s="1">
        <f t="shared" si="5"/>
        <v>0</v>
      </c>
      <c r="R62" s="56" t="s">
        <v>4756</v>
      </c>
      <c r="S62" s="57">
        <v>3</v>
      </c>
      <c r="T62" s="47">
        <v>2.5313333333333334</v>
      </c>
      <c r="U62" s="49">
        <v>0.59559792552433333</v>
      </c>
      <c r="V62">
        <v>2.052</v>
      </c>
      <c r="W62">
        <v>2.899</v>
      </c>
      <c r="X62">
        <v>2.1970000000000001</v>
      </c>
      <c r="Y62" s="1" t="s">
        <v>4756</v>
      </c>
      <c r="Z62" s="1" t="s">
        <v>4756</v>
      </c>
      <c r="AA62" s="1" t="s">
        <v>4756</v>
      </c>
      <c r="AB62" s="1">
        <f t="shared" si="6"/>
        <v>3</v>
      </c>
      <c r="AC62" s="1">
        <f t="shared" si="7"/>
        <v>0</v>
      </c>
      <c r="AD62" s="59" t="s">
        <v>4756</v>
      </c>
      <c r="AE62" s="58">
        <v>3</v>
      </c>
      <c r="AF62" s="48">
        <v>2.3826666666666667</v>
      </c>
      <c r="AG62" s="6">
        <v>0.36987054792483975</v>
      </c>
      <c r="AH62" s="93">
        <v>0.94126942322886487</v>
      </c>
      <c r="AI62" s="99">
        <v>-8.7320364577598633E-2</v>
      </c>
      <c r="AJ62" s="92">
        <v>0.39098229800634798</v>
      </c>
      <c r="AK62" s="99">
        <v>0.40784290514171923</v>
      </c>
    </row>
    <row r="63" spans="1:37">
      <c r="A63" s="7" t="s">
        <v>3024</v>
      </c>
      <c r="B63" s="8" t="s">
        <v>3025</v>
      </c>
      <c r="C63" s="8" t="s">
        <v>3026</v>
      </c>
      <c r="D63" s="8" t="s">
        <v>1156</v>
      </c>
      <c r="E63" s="96" t="s">
        <v>64</v>
      </c>
      <c r="F63" s="9">
        <v>0</v>
      </c>
      <c r="G63" s="3">
        <v>66</v>
      </c>
      <c r="H63" s="75" t="s">
        <v>8</v>
      </c>
      <c r="I63" s="97" t="s">
        <v>3027</v>
      </c>
      <c r="K63">
        <v>2.6829999999999998</v>
      </c>
      <c r="L63">
        <v>3.339</v>
      </c>
      <c r="M63" s="1" t="s">
        <v>4754</v>
      </c>
      <c r="N63" s="1" t="s">
        <v>4756</v>
      </c>
      <c r="O63" s="1" t="s">
        <v>4756</v>
      </c>
      <c r="P63" s="1">
        <f t="shared" si="4"/>
        <v>2</v>
      </c>
      <c r="Q63" s="1">
        <f t="shared" si="5"/>
        <v>0</v>
      </c>
      <c r="R63" s="56" t="s">
        <v>4756</v>
      </c>
      <c r="S63" s="57">
        <v>2</v>
      </c>
      <c r="T63" s="47">
        <v>3.0110000000000001</v>
      </c>
      <c r="U63" s="49">
        <v>0.32799999999999885</v>
      </c>
      <c r="V63">
        <v>2.5979999999999999</v>
      </c>
      <c r="W63">
        <v>2.871</v>
      </c>
      <c r="X63">
        <v>3.0259999999999998</v>
      </c>
      <c r="Y63" s="1" t="s">
        <v>4756</v>
      </c>
      <c r="Z63" s="1" t="s">
        <v>4756</v>
      </c>
      <c r="AA63" s="1" t="s">
        <v>4756</v>
      </c>
      <c r="AB63" s="1">
        <f t="shared" si="6"/>
        <v>3</v>
      </c>
      <c r="AC63" s="1">
        <f t="shared" si="7"/>
        <v>0</v>
      </c>
      <c r="AD63" s="59" t="s">
        <v>4756</v>
      </c>
      <c r="AE63" s="58">
        <v>3</v>
      </c>
      <c r="AF63" s="48">
        <v>2.8316666666666666</v>
      </c>
      <c r="AG63" s="6">
        <v>0.17692999243266308</v>
      </c>
      <c r="AH63" s="93">
        <v>0.94044060666445251</v>
      </c>
      <c r="AI63" s="99">
        <v>-8.8591261374250885E-2</v>
      </c>
      <c r="AJ63" s="92">
        <v>0.34134780804797016</v>
      </c>
      <c r="AK63" s="99">
        <v>0.46680288160892786</v>
      </c>
    </row>
    <row r="64" spans="1:37">
      <c r="A64" s="7" t="s">
        <v>2756</v>
      </c>
      <c r="B64" s="8" t="s">
        <v>2757</v>
      </c>
      <c r="C64" s="8" t="s">
        <v>2758</v>
      </c>
      <c r="D64" s="8" t="s">
        <v>2759</v>
      </c>
      <c r="E64" s="96" t="s">
        <v>64</v>
      </c>
      <c r="F64" s="9" t="s">
        <v>2760</v>
      </c>
      <c r="G64" s="3">
        <v>60</v>
      </c>
      <c r="H64" s="75" t="s">
        <v>15</v>
      </c>
      <c r="I64" s="97" t="s">
        <v>2761</v>
      </c>
      <c r="J64">
        <v>43.15</v>
      </c>
      <c r="L64">
        <v>33.71</v>
      </c>
      <c r="M64" s="1" t="s">
        <v>4757</v>
      </c>
      <c r="N64" s="1" t="s">
        <v>4756</v>
      </c>
      <c r="O64" s="1" t="s">
        <v>4756</v>
      </c>
      <c r="P64" s="1">
        <f t="shared" si="4"/>
        <v>3</v>
      </c>
      <c r="Q64" s="1">
        <f t="shared" si="5"/>
        <v>1</v>
      </c>
      <c r="R64" s="56" t="s">
        <v>4756</v>
      </c>
      <c r="S64" s="57">
        <v>2</v>
      </c>
      <c r="T64" s="47">
        <v>38.43</v>
      </c>
      <c r="U64" s="49">
        <v>4.7199999999999918</v>
      </c>
      <c r="V64">
        <v>31.21</v>
      </c>
      <c r="W64">
        <v>41.94</v>
      </c>
      <c r="X64">
        <v>34.65</v>
      </c>
      <c r="Y64" s="1" t="s">
        <v>4756</v>
      </c>
      <c r="Z64" s="1" t="s">
        <v>4756</v>
      </c>
      <c r="AA64" s="1" t="s">
        <v>4756</v>
      </c>
      <c r="AB64" s="1">
        <f t="shared" si="6"/>
        <v>3</v>
      </c>
      <c r="AC64" s="1">
        <f t="shared" si="7"/>
        <v>0</v>
      </c>
      <c r="AD64" s="59" t="s">
        <v>4756</v>
      </c>
      <c r="AE64" s="58">
        <v>3</v>
      </c>
      <c r="AF64" s="48">
        <v>35.933333333333337</v>
      </c>
      <c r="AG64" s="6">
        <v>4.4735096835581434</v>
      </c>
      <c r="AH64" s="93">
        <v>0.93503339404978758</v>
      </c>
      <c r="AI64" s="99">
        <v>-9.6910204144090975E-2</v>
      </c>
      <c r="AJ64" s="92">
        <v>0.35255426806889495</v>
      </c>
      <c r="AK64" s="99">
        <v>0.45277402332831029</v>
      </c>
    </row>
    <row r="65" spans="1:37">
      <c r="A65" s="7" t="s">
        <v>1278</v>
      </c>
      <c r="B65" s="8" t="s">
        <v>1279</v>
      </c>
      <c r="C65" s="8" t="s">
        <v>1280</v>
      </c>
      <c r="D65" s="8" t="s">
        <v>1281</v>
      </c>
      <c r="E65" s="96" t="s">
        <v>64</v>
      </c>
      <c r="F65" s="9" t="s">
        <v>1282</v>
      </c>
      <c r="G65" s="3">
        <v>42</v>
      </c>
      <c r="H65" s="75" t="s">
        <v>66</v>
      </c>
      <c r="I65" s="97" t="s">
        <v>1283</v>
      </c>
      <c r="J65">
        <v>3.0710000000000002</v>
      </c>
      <c r="K65">
        <v>3.2530000000000001</v>
      </c>
      <c r="L65">
        <v>2.8109999999999999</v>
      </c>
      <c r="M65" s="1" t="s">
        <v>4756</v>
      </c>
      <c r="N65" s="1" t="s">
        <v>4756</v>
      </c>
      <c r="O65" s="1" t="s">
        <v>4756</v>
      </c>
      <c r="P65" s="1">
        <f t="shared" si="4"/>
        <v>3</v>
      </c>
      <c r="Q65" s="1">
        <f t="shared" si="5"/>
        <v>0</v>
      </c>
      <c r="R65" s="56" t="s">
        <v>4756</v>
      </c>
      <c r="S65" s="57">
        <v>3</v>
      </c>
      <c r="T65" s="47">
        <v>3.0449999999999999</v>
      </c>
      <c r="U65" s="49">
        <v>0.18137989598262177</v>
      </c>
      <c r="V65">
        <v>2.6469999999999998</v>
      </c>
      <c r="W65">
        <v>3.145</v>
      </c>
      <c r="X65">
        <v>2.7469999999999999</v>
      </c>
      <c r="Y65" s="1" t="s">
        <v>4756</v>
      </c>
      <c r="Z65" s="1" t="s">
        <v>4756</v>
      </c>
      <c r="AA65" s="1" t="s">
        <v>4756</v>
      </c>
      <c r="AB65" s="1">
        <f t="shared" si="6"/>
        <v>3</v>
      </c>
      <c r="AC65" s="1">
        <f t="shared" si="7"/>
        <v>0</v>
      </c>
      <c r="AD65" s="59" t="s">
        <v>4756</v>
      </c>
      <c r="AE65" s="58">
        <v>3</v>
      </c>
      <c r="AF65" s="48">
        <v>2.8463333333333334</v>
      </c>
      <c r="AG65" s="6">
        <v>0.21509894364118945</v>
      </c>
      <c r="AH65" s="93">
        <v>0.93475643130815544</v>
      </c>
      <c r="AI65" s="99">
        <v>-9.733760274404811E-2</v>
      </c>
      <c r="AJ65" s="92">
        <v>0.18800953144162141</v>
      </c>
      <c r="AK65" s="99">
        <v>0.72582013293009173</v>
      </c>
    </row>
    <row r="66" spans="1:37">
      <c r="A66" s="7" t="s">
        <v>4657</v>
      </c>
      <c r="B66" s="8" t="s">
        <v>4658</v>
      </c>
      <c r="C66" s="8" t="s">
        <v>4659</v>
      </c>
      <c r="D66" s="8" t="s">
        <v>4660</v>
      </c>
      <c r="E66" s="96" t="s">
        <v>64</v>
      </c>
      <c r="F66" s="9" t="s">
        <v>4661</v>
      </c>
      <c r="G66" s="3">
        <v>2</v>
      </c>
      <c r="H66" s="75" t="s">
        <v>15</v>
      </c>
      <c r="I66" s="97" t="s">
        <v>4662</v>
      </c>
      <c r="K66">
        <v>79.62</v>
      </c>
      <c r="L66">
        <v>99.98</v>
      </c>
      <c r="M66" s="1" t="s">
        <v>4754</v>
      </c>
      <c r="N66" s="1" t="s">
        <v>4755</v>
      </c>
      <c r="O66" s="1" t="s">
        <v>4755</v>
      </c>
      <c r="P66" s="1">
        <f t="shared" si="4"/>
        <v>0</v>
      </c>
      <c r="Q66" s="1">
        <f t="shared" si="5"/>
        <v>2</v>
      </c>
      <c r="R66" s="56" t="s">
        <v>4755</v>
      </c>
      <c r="S66" s="57">
        <v>2</v>
      </c>
      <c r="T66" s="47">
        <v>89.800000000000011</v>
      </c>
      <c r="U66" s="49">
        <v>10.179999999999977</v>
      </c>
      <c r="V66">
        <v>100</v>
      </c>
      <c r="X66">
        <v>66.16</v>
      </c>
      <c r="Y66" s="1" t="s">
        <v>4755</v>
      </c>
      <c r="Z66" s="1" t="s">
        <v>4754</v>
      </c>
      <c r="AA66" s="1" t="s">
        <v>4755</v>
      </c>
      <c r="AB66" s="1">
        <f t="shared" si="6"/>
        <v>0</v>
      </c>
      <c r="AC66" s="1">
        <f t="shared" si="7"/>
        <v>2</v>
      </c>
      <c r="AD66" s="59" t="s">
        <v>4755</v>
      </c>
      <c r="AE66" s="58">
        <v>2</v>
      </c>
      <c r="AF66" s="48">
        <v>83.08</v>
      </c>
      <c r="AG66" s="6">
        <v>16.919999999999998</v>
      </c>
      <c r="AH66" s="93">
        <v>0.92516703786191523</v>
      </c>
      <c r="AI66" s="99">
        <v>-0.11221422878386186</v>
      </c>
      <c r="AJ66" s="92">
        <v>0.38607392001316931</v>
      </c>
      <c r="AK66" s="99">
        <v>0.413329534757508</v>
      </c>
    </row>
    <row r="67" spans="1:37">
      <c r="A67" s="7" t="s">
        <v>3039</v>
      </c>
      <c r="B67" s="8" t="s">
        <v>3040</v>
      </c>
      <c r="C67" s="8" t="s">
        <v>3041</v>
      </c>
      <c r="D67" s="8" t="s">
        <v>3042</v>
      </c>
      <c r="E67" s="96" t="s">
        <v>64</v>
      </c>
      <c r="F67" s="9" t="s">
        <v>3043</v>
      </c>
      <c r="G67" s="3">
        <v>48</v>
      </c>
      <c r="H67" s="75" t="s">
        <v>15</v>
      </c>
      <c r="I67" s="97" t="s">
        <v>3044</v>
      </c>
      <c r="J67">
        <v>1.115</v>
      </c>
      <c r="K67">
        <v>2.4119999999999999</v>
      </c>
      <c r="M67" s="1" t="s">
        <v>4756</v>
      </c>
      <c r="N67" s="1" t="s">
        <v>4756</v>
      </c>
      <c r="O67" s="1" t="s">
        <v>4756</v>
      </c>
      <c r="P67" s="1">
        <f t="shared" ref="P67:P98" si="8">(COUNTIF(M67:O67,"Free"))+COUNTIF(M67:O67,"NTA/Free")</f>
        <v>3</v>
      </c>
      <c r="Q67" s="1">
        <f t="shared" ref="Q67:Q98" si="9">(COUNTIF(M67:O67,"NTA"))+COUNTIF(M67:O67,"NTA/Free")</f>
        <v>0</v>
      </c>
      <c r="R67" s="56" t="s">
        <v>4756</v>
      </c>
      <c r="S67" s="57">
        <v>2</v>
      </c>
      <c r="T67" s="47">
        <v>1.7635000000000001</v>
      </c>
      <c r="U67" s="49">
        <v>0.64849999999999941</v>
      </c>
      <c r="V67">
        <v>1.5449999999999999</v>
      </c>
      <c r="X67">
        <v>1.6870000000000001</v>
      </c>
      <c r="Y67" s="1" t="s">
        <v>4756</v>
      </c>
      <c r="Z67" s="1" t="s">
        <v>4754</v>
      </c>
      <c r="AA67" s="1" t="s">
        <v>4756</v>
      </c>
      <c r="AB67" s="1">
        <f t="shared" ref="AB67:AB98" si="10">(COUNTIF(Y67:AA67,"Free"))+COUNTIF(Y67:AA67,"NTA/Free")</f>
        <v>2</v>
      </c>
      <c r="AC67" s="1">
        <f t="shared" ref="AC67:AC98" si="11">(COUNTIF(Y67:AA67,"NTA"))+COUNTIF(Y67:AA67,"NTA/Free")</f>
        <v>0</v>
      </c>
      <c r="AD67" s="59" t="s">
        <v>4756</v>
      </c>
      <c r="AE67" s="58">
        <v>2</v>
      </c>
      <c r="AF67" s="48">
        <v>1.6160000000000001</v>
      </c>
      <c r="AG67" s="6">
        <v>7.1000000000000063E-2</v>
      </c>
      <c r="AH67" s="93">
        <v>0.91635951233342783</v>
      </c>
      <c r="AI67" s="99">
        <v>-0.12601437767445703</v>
      </c>
      <c r="AJ67" s="92">
        <v>0.4288857961968503</v>
      </c>
      <c r="AK67" s="99">
        <v>0.36765833645030654</v>
      </c>
    </row>
    <row r="68" spans="1:37">
      <c r="A68" s="7" t="s">
        <v>2699</v>
      </c>
      <c r="B68" s="8" t="s">
        <v>2700</v>
      </c>
      <c r="C68" s="8" t="s">
        <v>2701</v>
      </c>
      <c r="D68" s="8" t="s">
        <v>2702</v>
      </c>
      <c r="E68" s="96" t="s">
        <v>64</v>
      </c>
      <c r="F68" s="9" t="s">
        <v>2703</v>
      </c>
      <c r="G68" s="3">
        <v>57</v>
      </c>
      <c r="H68" s="75" t="s">
        <v>377</v>
      </c>
      <c r="I68" s="97" t="s">
        <v>2705</v>
      </c>
      <c r="K68">
        <v>1.6439999999999999</v>
      </c>
      <c r="L68">
        <v>1.778</v>
      </c>
      <c r="M68" s="1" t="s">
        <v>4754</v>
      </c>
      <c r="N68" s="1" t="s">
        <v>4756</v>
      </c>
      <c r="O68" s="1" t="s">
        <v>4756</v>
      </c>
      <c r="P68" s="1">
        <f t="shared" si="8"/>
        <v>2</v>
      </c>
      <c r="Q68" s="1">
        <f t="shared" si="9"/>
        <v>0</v>
      </c>
      <c r="R68" s="56" t="s">
        <v>4756</v>
      </c>
      <c r="S68" s="57">
        <v>2</v>
      </c>
      <c r="T68" s="47">
        <v>1.7109999999999999</v>
      </c>
      <c r="U68" s="49">
        <v>6.700000000000006E-2</v>
      </c>
      <c r="V68">
        <v>1.48</v>
      </c>
      <c r="W68">
        <v>1.764</v>
      </c>
      <c r="X68">
        <v>1.4470000000000001</v>
      </c>
      <c r="Y68" s="1" t="s">
        <v>4756</v>
      </c>
      <c r="Z68" s="1" t="s">
        <v>4756</v>
      </c>
      <c r="AA68" s="1" t="s">
        <v>4756</v>
      </c>
      <c r="AB68" s="1">
        <f t="shared" si="10"/>
        <v>3</v>
      </c>
      <c r="AC68" s="1">
        <f t="shared" si="11"/>
        <v>0</v>
      </c>
      <c r="AD68" s="59" t="s">
        <v>4756</v>
      </c>
      <c r="AE68" s="58">
        <v>3</v>
      </c>
      <c r="AF68" s="48">
        <v>1.5636666666666665</v>
      </c>
      <c r="AG68" s="6">
        <v>0.14229624809608377</v>
      </c>
      <c r="AH68" s="93">
        <v>0.91389051237093322</v>
      </c>
      <c r="AI68" s="99">
        <v>-0.1299067597145882</v>
      </c>
      <c r="AJ68" s="92">
        <v>0.15513009763702007</v>
      </c>
      <c r="AK68" s="99">
        <v>0.80930393416845148</v>
      </c>
    </row>
    <row r="69" spans="1:37">
      <c r="A69" s="7" t="s">
        <v>490</v>
      </c>
      <c r="B69" s="8" t="s">
        <v>491</v>
      </c>
      <c r="C69" s="8" t="s">
        <v>492</v>
      </c>
      <c r="D69" s="8" t="s">
        <v>493</v>
      </c>
      <c r="E69" s="96" t="s">
        <v>40</v>
      </c>
      <c r="F69" s="9" t="s">
        <v>494</v>
      </c>
      <c r="G69" s="3">
        <v>1</v>
      </c>
      <c r="H69" s="75" t="s">
        <v>34</v>
      </c>
      <c r="I69" s="97" t="s">
        <v>495</v>
      </c>
      <c r="J69">
        <v>6.5010000000000003</v>
      </c>
      <c r="K69">
        <v>7.1740000000000004</v>
      </c>
      <c r="L69">
        <v>6.3259999999999996</v>
      </c>
      <c r="M69" s="1" t="s">
        <v>4756</v>
      </c>
      <c r="N69" s="1" t="s">
        <v>4756</v>
      </c>
      <c r="O69" s="1" t="s">
        <v>4756</v>
      </c>
      <c r="P69" s="1">
        <f t="shared" si="8"/>
        <v>3</v>
      </c>
      <c r="Q69" s="1">
        <f t="shared" si="9"/>
        <v>0</v>
      </c>
      <c r="R69" s="56" t="s">
        <v>4756</v>
      </c>
      <c r="S69" s="57">
        <v>3</v>
      </c>
      <c r="T69" s="47">
        <v>6.6670000000000007</v>
      </c>
      <c r="U69" s="49">
        <v>0.36555254980189494</v>
      </c>
      <c r="V69">
        <v>6.6139999999999999</v>
      </c>
      <c r="W69">
        <v>5.5609999999999999</v>
      </c>
      <c r="Y69" s="1" t="s">
        <v>4756</v>
      </c>
      <c r="Z69" s="1" t="s">
        <v>4756</v>
      </c>
      <c r="AA69" s="1" t="s">
        <v>4756</v>
      </c>
      <c r="AB69" s="1">
        <f t="shared" si="10"/>
        <v>3</v>
      </c>
      <c r="AC69" s="1">
        <f t="shared" si="11"/>
        <v>0</v>
      </c>
      <c r="AD69" s="59" t="s">
        <v>4756</v>
      </c>
      <c r="AE69" s="58">
        <v>2</v>
      </c>
      <c r="AF69" s="48">
        <v>6.0875000000000004</v>
      </c>
      <c r="AG69" s="6">
        <v>0.52649999999999997</v>
      </c>
      <c r="AH69" s="93">
        <v>0.91307934603269836</v>
      </c>
      <c r="AI69" s="99">
        <v>-0.13118785991996212</v>
      </c>
      <c r="AJ69" s="92">
        <v>0.22785550423441714</v>
      </c>
      <c r="AK69" s="99">
        <v>0.64234047583833975</v>
      </c>
    </row>
    <row r="70" spans="1:37">
      <c r="A70" s="7" t="s">
        <v>3191</v>
      </c>
      <c r="B70" s="8" t="s">
        <v>3192</v>
      </c>
      <c r="C70" s="8" t="s">
        <v>3193</v>
      </c>
      <c r="D70" s="8" t="s">
        <v>3194</v>
      </c>
      <c r="E70" s="96" t="s">
        <v>13</v>
      </c>
      <c r="F70" s="9" t="s">
        <v>176</v>
      </c>
      <c r="G70" s="3">
        <v>2</v>
      </c>
      <c r="H70" s="75" t="s">
        <v>15</v>
      </c>
      <c r="I70" s="97" t="s">
        <v>3195</v>
      </c>
      <c r="J70">
        <v>2.04</v>
      </c>
      <c r="K70">
        <v>1.996</v>
      </c>
      <c r="L70">
        <v>2.1560000000000001</v>
      </c>
      <c r="M70" s="1" t="s">
        <v>4756</v>
      </c>
      <c r="N70" s="1" t="s">
        <v>4756</v>
      </c>
      <c r="O70" s="1" t="s">
        <v>4756</v>
      </c>
      <c r="P70" s="1">
        <f t="shared" si="8"/>
        <v>3</v>
      </c>
      <c r="Q70" s="1">
        <f t="shared" si="9"/>
        <v>0</v>
      </c>
      <c r="R70" s="56" t="s">
        <v>4756</v>
      </c>
      <c r="S70" s="57">
        <v>3</v>
      </c>
      <c r="T70" s="47">
        <v>2.0640000000000001</v>
      </c>
      <c r="U70" s="49">
        <v>6.7488270585833468E-2</v>
      </c>
      <c r="V70">
        <v>1.6080000000000001</v>
      </c>
      <c r="W70">
        <v>2.0059999999999998</v>
      </c>
      <c r="X70">
        <v>2.0049999999999999</v>
      </c>
      <c r="Y70" s="1" t="s">
        <v>4756</v>
      </c>
      <c r="Z70" s="1" t="s">
        <v>4756</v>
      </c>
      <c r="AA70" s="1" t="s">
        <v>4756</v>
      </c>
      <c r="AB70" s="1">
        <f t="shared" si="10"/>
        <v>3</v>
      </c>
      <c r="AC70" s="1">
        <f t="shared" si="11"/>
        <v>0</v>
      </c>
      <c r="AD70" s="59" t="s">
        <v>4756</v>
      </c>
      <c r="AE70" s="58">
        <v>3</v>
      </c>
      <c r="AF70" s="48">
        <v>1.873</v>
      </c>
      <c r="AG70" s="6">
        <v>0.18738374173515326</v>
      </c>
      <c r="AH70" s="93">
        <v>0.90746124031007747</v>
      </c>
      <c r="AI70" s="99">
        <v>-0.1400920711802088</v>
      </c>
      <c r="AJ70" s="92">
        <v>0.14205291197775052</v>
      </c>
      <c r="AK70" s="99">
        <v>0.84754985913987568</v>
      </c>
    </row>
    <row r="71" spans="1:37">
      <c r="A71" s="7" t="s">
        <v>4545</v>
      </c>
      <c r="B71" s="8" t="s">
        <v>4546</v>
      </c>
      <c r="C71" s="8" t="s">
        <v>4547</v>
      </c>
      <c r="D71" s="8" t="s">
        <v>4548</v>
      </c>
      <c r="E71" s="96" t="s">
        <v>64</v>
      </c>
      <c r="F71" s="9" t="s">
        <v>4549</v>
      </c>
      <c r="G71" s="3">
        <v>60</v>
      </c>
      <c r="H71" s="75" t="s">
        <v>170</v>
      </c>
      <c r="I71" s="97" t="s">
        <v>4550</v>
      </c>
      <c r="J71">
        <v>10.37</v>
      </c>
      <c r="K71">
        <v>9.2970000000000006</v>
      </c>
      <c r="M71" s="1" t="s">
        <v>4756</v>
      </c>
      <c r="N71" s="1" t="s">
        <v>4756</v>
      </c>
      <c r="O71" s="1" t="s">
        <v>4754</v>
      </c>
      <c r="P71" s="1">
        <f t="shared" si="8"/>
        <v>2</v>
      </c>
      <c r="Q71" s="1">
        <f t="shared" si="9"/>
        <v>0</v>
      </c>
      <c r="R71" s="56" t="s">
        <v>4756</v>
      </c>
      <c r="S71" s="57">
        <v>2</v>
      </c>
      <c r="T71" s="47">
        <v>9.8335000000000008</v>
      </c>
      <c r="U71" s="49">
        <v>0.53649999999999931</v>
      </c>
      <c r="W71">
        <v>9.6300000000000008</v>
      </c>
      <c r="X71">
        <v>7.5949999999999998</v>
      </c>
      <c r="Y71" s="1" t="s">
        <v>4754</v>
      </c>
      <c r="Z71" s="1" t="s">
        <v>4756</v>
      </c>
      <c r="AA71" s="1" t="s">
        <v>4756</v>
      </c>
      <c r="AB71" s="1">
        <f t="shared" si="10"/>
        <v>2</v>
      </c>
      <c r="AC71" s="1">
        <f t="shared" si="11"/>
        <v>0</v>
      </c>
      <c r="AD71" s="59" t="s">
        <v>4756</v>
      </c>
      <c r="AE71" s="58">
        <v>2</v>
      </c>
      <c r="AF71" s="48">
        <v>8.6125000000000007</v>
      </c>
      <c r="AG71" s="6">
        <v>1.0174999999999954</v>
      </c>
      <c r="AH71" s="93">
        <v>0.87583261300655924</v>
      </c>
      <c r="AI71" s="99">
        <v>-0.19127292307485433</v>
      </c>
      <c r="AJ71" s="92">
        <v>0.21423314023385859</v>
      </c>
      <c r="AK71" s="99">
        <v>0.6691133462612967</v>
      </c>
    </row>
    <row r="72" spans="1:37">
      <c r="A72" s="7" t="s">
        <v>3400</v>
      </c>
      <c r="B72" s="8" t="s">
        <v>3401</v>
      </c>
      <c r="C72" s="8" t="s">
        <v>3402</v>
      </c>
      <c r="D72" s="8" t="s">
        <v>3403</v>
      </c>
      <c r="E72" s="96" t="s">
        <v>64</v>
      </c>
      <c r="F72" s="9" t="s">
        <v>65</v>
      </c>
      <c r="G72" s="3">
        <v>45</v>
      </c>
      <c r="H72" s="75" t="s">
        <v>129</v>
      </c>
      <c r="I72" s="97" t="s">
        <v>3405</v>
      </c>
      <c r="J72">
        <v>3.5350000000000001</v>
      </c>
      <c r="K72">
        <v>3.3140000000000001</v>
      </c>
      <c r="L72">
        <v>3.5670000000000002</v>
      </c>
      <c r="M72" s="1" t="s">
        <v>4756</v>
      </c>
      <c r="N72" s="1" t="s">
        <v>4756</v>
      </c>
      <c r="O72" s="1" t="s">
        <v>4756</v>
      </c>
      <c r="P72" s="1">
        <f t="shared" si="8"/>
        <v>3</v>
      </c>
      <c r="Q72" s="1">
        <f t="shared" si="9"/>
        <v>0</v>
      </c>
      <c r="R72" s="56" t="s">
        <v>4756</v>
      </c>
      <c r="S72" s="57">
        <v>3</v>
      </c>
      <c r="T72" s="47">
        <v>3.472</v>
      </c>
      <c r="U72" s="49">
        <v>0.11248407294664733</v>
      </c>
      <c r="V72">
        <v>2.5859999999999999</v>
      </c>
      <c r="W72">
        <v>3.536</v>
      </c>
      <c r="X72">
        <v>2.6120000000000001</v>
      </c>
      <c r="Y72" s="1" t="s">
        <v>4756</v>
      </c>
      <c r="Z72" s="1" t="s">
        <v>4756</v>
      </c>
      <c r="AA72" s="1" t="s">
        <v>4756</v>
      </c>
      <c r="AB72" s="1">
        <f t="shared" si="10"/>
        <v>3</v>
      </c>
      <c r="AC72" s="1">
        <f t="shared" si="11"/>
        <v>0</v>
      </c>
      <c r="AD72" s="59" t="s">
        <v>4756</v>
      </c>
      <c r="AE72" s="58">
        <v>3</v>
      </c>
      <c r="AF72" s="48">
        <v>2.9113333333333333</v>
      </c>
      <c r="AG72" s="6">
        <v>0.4418335533760277</v>
      </c>
      <c r="AH72" s="93">
        <v>0.83851766513056836</v>
      </c>
      <c r="AI72" s="99">
        <v>-0.25408691738538047</v>
      </c>
      <c r="AJ72" s="92">
        <v>0.10480370264239376</v>
      </c>
      <c r="AK72" s="99">
        <v>0.97962337375730824</v>
      </c>
    </row>
    <row r="73" spans="1:37">
      <c r="A73" s="7" t="s">
        <v>4682</v>
      </c>
      <c r="B73" s="8" t="s">
        <v>4683</v>
      </c>
      <c r="C73" s="8" t="s">
        <v>4684</v>
      </c>
      <c r="D73" s="8" t="s">
        <v>4685</v>
      </c>
      <c r="E73" s="96" t="s">
        <v>64</v>
      </c>
      <c r="F73" s="9" t="s">
        <v>65</v>
      </c>
      <c r="G73" s="3">
        <v>2</v>
      </c>
      <c r="H73" s="75" t="s">
        <v>15</v>
      </c>
      <c r="I73" s="97" t="s">
        <v>4686</v>
      </c>
      <c r="J73">
        <v>26.83</v>
      </c>
      <c r="K73">
        <v>26.08</v>
      </c>
      <c r="M73" s="1" t="s">
        <v>4756</v>
      </c>
      <c r="N73" s="1" t="s">
        <v>4756</v>
      </c>
      <c r="O73" s="1" t="s">
        <v>4756</v>
      </c>
      <c r="P73" s="1">
        <f t="shared" si="8"/>
        <v>3</v>
      </c>
      <c r="Q73" s="1">
        <f t="shared" si="9"/>
        <v>0</v>
      </c>
      <c r="R73" s="56" t="s">
        <v>4756</v>
      </c>
      <c r="S73" s="57">
        <v>2</v>
      </c>
      <c r="T73" s="47">
        <v>26.454999999999998</v>
      </c>
      <c r="U73" s="49">
        <v>0.375</v>
      </c>
      <c r="V73">
        <v>21</v>
      </c>
      <c r="X73">
        <v>23.35</v>
      </c>
      <c r="Y73" s="1" t="s">
        <v>4756</v>
      </c>
      <c r="Z73" s="1" t="s">
        <v>4756</v>
      </c>
      <c r="AA73" s="1" t="s">
        <v>4756</v>
      </c>
      <c r="AB73" s="1">
        <f t="shared" si="10"/>
        <v>3</v>
      </c>
      <c r="AC73" s="1">
        <f t="shared" si="11"/>
        <v>0</v>
      </c>
      <c r="AD73" s="59" t="s">
        <v>4756</v>
      </c>
      <c r="AE73" s="58">
        <v>2</v>
      </c>
      <c r="AF73" s="48">
        <v>22.175000000000001</v>
      </c>
      <c r="AG73" s="6">
        <v>1.1750000000000007</v>
      </c>
      <c r="AH73" s="100">
        <v>0.83821583821583834</v>
      </c>
      <c r="AI73" s="99">
        <v>-0.25460631321891281</v>
      </c>
      <c r="AJ73" s="102">
        <v>7.2262557806299546E-2</v>
      </c>
      <c r="AK73" s="99">
        <v>1.1410866702036211</v>
      </c>
    </row>
    <row r="74" spans="1:37">
      <c r="A74" s="7" t="s">
        <v>2853</v>
      </c>
      <c r="B74" s="8" t="s">
        <v>2854</v>
      </c>
      <c r="C74" s="8" t="s">
        <v>2855</v>
      </c>
      <c r="D74" s="8" t="s">
        <v>2856</v>
      </c>
      <c r="E74" s="96" t="s">
        <v>64</v>
      </c>
      <c r="F74" s="9" t="s">
        <v>2857</v>
      </c>
      <c r="G74" s="3">
        <v>67</v>
      </c>
      <c r="H74" s="75" t="s">
        <v>66</v>
      </c>
      <c r="I74" s="97" t="s">
        <v>2859</v>
      </c>
      <c r="J74">
        <v>13.64</v>
      </c>
      <c r="K74">
        <v>11.52</v>
      </c>
      <c r="L74">
        <v>9.6620000000000008</v>
      </c>
      <c r="M74" s="1" t="s">
        <v>4756</v>
      </c>
      <c r="N74" s="1" t="s">
        <v>4756</v>
      </c>
      <c r="O74" s="1" t="s">
        <v>4756</v>
      </c>
      <c r="P74" s="1">
        <f t="shared" si="8"/>
        <v>3</v>
      </c>
      <c r="Q74" s="1">
        <f t="shared" si="9"/>
        <v>0</v>
      </c>
      <c r="R74" s="56" t="s">
        <v>4756</v>
      </c>
      <c r="S74" s="57">
        <v>3</v>
      </c>
      <c r="T74" s="47">
        <v>11.607333333333335</v>
      </c>
      <c r="U74" s="49">
        <v>1.6251853911340508</v>
      </c>
      <c r="V74">
        <v>7.4269999999999996</v>
      </c>
      <c r="W74">
        <v>13.08</v>
      </c>
      <c r="X74">
        <v>8.1679999999999993</v>
      </c>
      <c r="Y74" s="1" t="s">
        <v>4756</v>
      </c>
      <c r="Z74" s="1" t="s">
        <v>4756</v>
      </c>
      <c r="AA74" s="1" t="s">
        <v>4756</v>
      </c>
      <c r="AB74" s="1">
        <f t="shared" si="10"/>
        <v>3</v>
      </c>
      <c r="AC74" s="1">
        <f t="shared" si="11"/>
        <v>0</v>
      </c>
      <c r="AD74" s="59" t="s">
        <v>4756</v>
      </c>
      <c r="AE74" s="58">
        <v>3</v>
      </c>
      <c r="AF74" s="48">
        <v>9.5583333333333318</v>
      </c>
      <c r="AG74" s="6">
        <v>2.5085018548040918</v>
      </c>
      <c r="AH74" s="93">
        <v>0.82347366607317185</v>
      </c>
      <c r="AI74" s="99">
        <v>-0.28020558025219533</v>
      </c>
      <c r="AJ74" s="92">
        <v>0.19781721346873046</v>
      </c>
      <c r="AK74" s="99">
        <v>0.70373592007343322</v>
      </c>
    </row>
    <row r="75" spans="1:37">
      <c r="A75" s="7" t="s">
        <v>4358</v>
      </c>
      <c r="B75" s="8" t="s">
        <v>4359</v>
      </c>
      <c r="C75" s="8" t="s">
        <v>4360</v>
      </c>
      <c r="D75" s="8" t="s">
        <v>4361</v>
      </c>
      <c r="E75" s="96" t="s">
        <v>104</v>
      </c>
      <c r="F75" s="9" t="s">
        <v>4362</v>
      </c>
      <c r="G75" s="3">
        <v>30</v>
      </c>
      <c r="H75" s="75" t="s">
        <v>377</v>
      </c>
      <c r="I75" s="97" t="s">
        <v>4363</v>
      </c>
      <c r="J75">
        <v>0.57640000000000002</v>
      </c>
      <c r="K75">
        <v>2.0809999999999999E-2</v>
      </c>
      <c r="L75">
        <v>0.84330000000000005</v>
      </c>
      <c r="M75" s="1" t="s">
        <v>4756</v>
      </c>
      <c r="N75" s="1" t="s">
        <v>4756</v>
      </c>
      <c r="O75" s="1" t="s">
        <v>4756</v>
      </c>
      <c r="P75" s="1">
        <f t="shared" si="8"/>
        <v>3</v>
      </c>
      <c r="Q75" s="1">
        <f t="shared" si="9"/>
        <v>0</v>
      </c>
      <c r="R75" s="56" t="s">
        <v>4756</v>
      </c>
      <c r="S75" s="57">
        <v>3</v>
      </c>
      <c r="T75" s="47">
        <v>0.48017000000000004</v>
      </c>
      <c r="U75" s="49">
        <v>0.34260532171387337</v>
      </c>
      <c r="V75">
        <v>0.29449999999999998</v>
      </c>
      <c r="X75">
        <v>0.49280000000000002</v>
      </c>
      <c r="Y75" s="1" t="s">
        <v>4756</v>
      </c>
      <c r="Z75" s="1" t="s">
        <v>4754</v>
      </c>
      <c r="AA75" s="1" t="s">
        <v>4756</v>
      </c>
      <c r="AB75" s="1">
        <f t="shared" si="10"/>
        <v>2</v>
      </c>
      <c r="AC75" s="1">
        <f t="shared" si="11"/>
        <v>0</v>
      </c>
      <c r="AD75" s="59" t="s">
        <v>4756</v>
      </c>
      <c r="AE75" s="58">
        <v>2</v>
      </c>
      <c r="AF75" s="48">
        <v>0.39365</v>
      </c>
      <c r="AG75" s="6">
        <v>9.9150000000000002E-2</v>
      </c>
      <c r="AH75" s="93">
        <v>0.81981381594018776</v>
      </c>
      <c r="AI75" s="99">
        <v>-0.28663179164260527</v>
      </c>
      <c r="AJ75" s="92">
        <v>0.38298485836397222</v>
      </c>
      <c r="AK75" s="99">
        <v>0.41681839589812569</v>
      </c>
    </row>
    <row r="76" spans="1:37">
      <c r="A76" s="7" t="s">
        <v>1340</v>
      </c>
      <c r="B76" s="8" t="s">
        <v>1341</v>
      </c>
      <c r="C76" s="8" t="s">
        <v>1342</v>
      </c>
      <c r="D76" s="8" t="s">
        <v>1343</v>
      </c>
      <c r="E76" s="96" t="s">
        <v>13</v>
      </c>
      <c r="F76" s="9" t="s">
        <v>1344</v>
      </c>
      <c r="G76" s="3">
        <v>2</v>
      </c>
      <c r="H76" s="75" t="s">
        <v>15</v>
      </c>
      <c r="I76" s="97" t="s">
        <v>1345</v>
      </c>
      <c r="J76">
        <v>2.113</v>
      </c>
      <c r="K76">
        <v>1.7070000000000001</v>
      </c>
      <c r="L76">
        <v>1.8360000000000001</v>
      </c>
      <c r="M76" s="1" t="s">
        <v>4756</v>
      </c>
      <c r="N76" s="1" t="s">
        <v>4756</v>
      </c>
      <c r="O76" s="1" t="s">
        <v>4756</v>
      </c>
      <c r="P76" s="1">
        <f t="shared" si="8"/>
        <v>3</v>
      </c>
      <c r="Q76" s="1">
        <f t="shared" si="9"/>
        <v>0</v>
      </c>
      <c r="R76" s="56" t="s">
        <v>4756</v>
      </c>
      <c r="S76" s="57">
        <v>3</v>
      </c>
      <c r="T76" s="47">
        <v>1.8853333333333335</v>
      </c>
      <c r="U76" s="49">
        <v>0.16937991485284062</v>
      </c>
      <c r="V76">
        <v>1.6259999999999999</v>
      </c>
      <c r="W76">
        <v>2.3370000000000002</v>
      </c>
      <c r="X76">
        <v>0.58450000000000002</v>
      </c>
      <c r="Y76" s="1" t="s">
        <v>4756</v>
      </c>
      <c r="Z76" s="1" t="s">
        <v>4756</v>
      </c>
      <c r="AA76" s="1" t="s">
        <v>4756</v>
      </c>
      <c r="AB76" s="1">
        <f t="shared" si="10"/>
        <v>3</v>
      </c>
      <c r="AC76" s="1">
        <f t="shared" si="11"/>
        <v>0</v>
      </c>
      <c r="AD76" s="59" t="s">
        <v>4756</v>
      </c>
      <c r="AE76" s="58">
        <v>3</v>
      </c>
      <c r="AF76" s="48">
        <v>1.5158333333333334</v>
      </c>
      <c r="AG76" s="6">
        <v>0.7196835338458758</v>
      </c>
      <c r="AH76" s="93">
        <v>0.80401343705799144</v>
      </c>
      <c r="AI76" s="99">
        <v>-0.31470848227055026</v>
      </c>
      <c r="AJ76" s="92">
        <v>0.27326119402352667</v>
      </c>
      <c r="AK76" s="99">
        <v>0.56342203833316562</v>
      </c>
    </row>
    <row r="77" spans="1:37">
      <c r="A77" s="7" t="s">
        <v>1820</v>
      </c>
      <c r="B77" s="8" t="s">
        <v>1821</v>
      </c>
      <c r="C77" s="8" t="s">
        <v>1822</v>
      </c>
      <c r="D77" s="8" t="s">
        <v>1823</v>
      </c>
      <c r="E77" s="96" t="s">
        <v>64</v>
      </c>
      <c r="F77" s="9" t="s">
        <v>1824</v>
      </c>
      <c r="G77" s="3">
        <v>71</v>
      </c>
      <c r="H77" s="75" t="s">
        <v>66</v>
      </c>
      <c r="I77" s="97" t="s">
        <v>1826</v>
      </c>
      <c r="J77">
        <v>8.5530000000000008</v>
      </c>
      <c r="K77">
        <v>7.6420000000000003</v>
      </c>
      <c r="M77" s="1" t="s">
        <v>4756</v>
      </c>
      <c r="N77" s="1" t="s">
        <v>4756</v>
      </c>
      <c r="O77" s="1" t="s">
        <v>4754</v>
      </c>
      <c r="P77" s="1">
        <f t="shared" si="8"/>
        <v>2</v>
      </c>
      <c r="Q77" s="1">
        <f t="shared" si="9"/>
        <v>0</v>
      </c>
      <c r="R77" s="56" t="s">
        <v>4756</v>
      </c>
      <c r="S77" s="57">
        <v>2</v>
      </c>
      <c r="T77" s="47">
        <v>8.0975000000000001</v>
      </c>
      <c r="U77" s="49">
        <v>0.45550000000000024</v>
      </c>
      <c r="W77">
        <v>7.524</v>
      </c>
      <c r="X77">
        <v>5.4489999999999998</v>
      </c>
      <c r="Y77" s="1" t="s">
        <v>4756</v>
      </c>
      <c r="Z77" s="1" t="s">
        <v>4756</v>
      </c>
      <c r="AA77" s="1" t="s">
        <v>4756</v>
      </c>
      <c r="AB77" s="1">
        <f t="shared" si="10"/>
        <v>3</v>
      </c>
      <c r="AC77" s="1">
        <f t="shared" si="11"/>
        <v>0</v>
      </c>
      <c r="AD77" s="59" t="s">
        <v>4756</v>
      </c>
      <c r="AE77" s="58">
        <v>2</v>
      </c>
      <c r="AF77" s="48">
        <v>6.4864999999999995</v>
      </c>
      <c r="AG77" s="6">
        <v>1.0375000000000025</v>
      </c>
      <c r="AH77" s="93">
        <v>0.80104970669959852</v>
      </c>
      <c r="AI77" s="99">
        <v>-0.32003632742935573</v>
      </c>
      <c r="AJ77" s="92">
        <v>0.17018003162913414</v>
      </c>
      <c r="AK77" s="99">
        <v>0.76909139996259934</v>
      </c>
    </row>
    <row r="78" spans="1:37">
      <c r="A78" s="7" t="s">
        <v>2261</v>
      </c>
      <c r="B78" s="8" t="s">
        <v>2262</v>
      </c>
      <c r="C78" s="8" t="s">
        <v>2263</v>
      </c>
      <c r="D78" s="8" t="s">
        <v>2264</v>
      </c>
      <c r="E78" s="96" t="s">
        <v>64</v>
      </c>
      <c r="F78" s="9">
        <v>0</v>
      </c>
      <c r="G78" s="3">
        <v>33</v>
      </c>
      <c r="H78" s="75" t="s">
        <v>2265</v>
      </c>
      <c r="I78" s="97" t="s">
        <v>2266</v>
      </c>
      <c r="J78">
        <v>4.0069999999999997</v>
      </c>
      <c r="K78">
        <v>2.7930000000000001</v>
      </c>
      <c r="L78">
        <v>2.3199999999999998</v>
      </c>
      <c r="M78" s="1" t="s">
        <v>4756</v>
      </c>
      <c r="N78" s="1" t="s">
        <v>4756</v>
      </c>
      <c r="O78" s="1" t="s">
        <v>4756</v>
      </c>
      <c r="P78" s="1">
        <f t="shared" si="8"/>
        <v>3</v>
      </c>
      <c r="Q78" s="1">
        <f t="shared" si="9"/>
        <v>0</v>
      </c>
      <c r="R78" s="56" t="s">
        <v>4756</v>
      </c>
      <c r="S78" s="57">
        <v>3</v>
      </c>
      <c r="T78" s="47">
        <v>3.0399999999999996</v>
      </c>
      <c r="U78" s="49">
        <v>0.71051577510050234</v>
      </c>
      <c r="V78">
        <v>2.5489999999999999</v>
      </c>
      <c r="X78">
        <v>2.2090000000000001</v>
      </c>
      <c r="Y78" s="1" t="s">
        <v>4756</v>
      </c>
      <c r="Z78" s="1" t="s">
        <v>4754</v>
      </c>
      <c r="AA78" s="1" t="s">
        <v>4756</v>
      </c>
      <c r="AB78" s="1">
        <f t="shared" si="10"/>
        <v>2</v>
      </c>
      <c r="AC78" s="1">
        <f t="shared" si="11"/>
        <v>0</v>
      </c>
      <c r="AD78" s="59" t="s">
        <v>4756</v>
      </c>
      <c r="AE78" s="58">
        <v>2</v>
      </c>
      <c r="AF78" s="48">
        <v>2.379</v>
      </c>
      <c r="AG78" s="6">
        <v>0.16999999999999993</v>
      </c>
      <c r="AH78" s="93">
        <v>0.78256578947368427</v>
      </c>
      <c r="AI78" s="99">
        <v>-0.35371605190581312</v>
      </c>
      <c r="AJ78" s="92">
        <v>0.15984677022120333</v>
      </c>
      <c r="AK78" s="99">
        <v>0.79629613442688763</v>
      </c>
    </row>
    <row r="79" spans="1:37">
      <c r="A79" s="7" t="s">
        <v>561</v>
      </c>
      <c r="B79" s="8" t="s">
        <v>562</v>
      </c>
      <c r="C79" s="8" t="s">
        <v>563</v>
      </c>
      <c r="D79" s="8" t="s">
        <v>564</v>
      </c>
      <c r="E79" s="96" t="s">
        <v>64</v>
      </c>
      <c r="F79" s="9" t="s">
        <v>565</v>
      </c>
      <c r="G79" s="3">
        <v>60</v>
      </c>
      <c r="H79" s="75" t="s">
        <v>79</v>
      </c>
      <c r="I79" s="97" t="s">
        <v>567</v>
      </c>
      <c r="J79">
        <v>7.9939999999999998</v>
      </c>
      <c r="K79">
        <v>7.1950000000000003</v>
      </c>
      <c r="L79">
        <v>4.1550000000000002</v>
      </c>
      <c r="M79" s="1" t="s">
        <v>4756</v>
      </c>
      <c r="N79" s="1" t="s">
        <v>4756</v>
      </c>
      <c r="O79" s="1" t="s">
        <v>4756</v>
      </c>
      <c r="P79" s="1">
        <f t="shared" si="8"/>
        <v>3</v>
      </c>
      <c r="Q79" s="1">
        <f t="shared" si="9"/>
        <v>0</v>
      </c>
      <c r="R79" s="56" t="s">
        <v>4756</v>
      </c>
      <c r="S79" s="57">
        <v>3</v>
      </c>
      <c r="T79" s="47">
        <v>6.4480000000000004</v>
      </c>
      <c r="U79" s="49">
        <v>1.6538816966961865</v>
      </c>
      <c r="V79">
        <v>4.173</v>
      </c>
      <c r="X79">
        <v>5.5629999999999997</v>
      </c>
      <c r="Y79" s="1" t="s">
        <v>4756</v>
      </c>
      <c r="Z79" s="1" t="s">
        <v>4754</v>
      </c>
      <c r="AA79" s="1" t="s">
        <v>4756</v>
      </c>
      <c r="AB79" s="1">
        <f t="shared" si="10"/>
        <v>2</v>
      </c>
      <c r="AC79" s="1">
        <f t="shared" si="11"/>
        <v>0</v>
      </c>
      <c r="AD79" s="59" t="s">
        <v>4756</v>
      </c>
      <c r="AE79" s="58">
        <v>2</v>
      </c>
      <c r="AF79" s="48">
        <v>4.8680000000000003</v>
      </c>
      <c r="AG79" s="6">
        <v>0.69499999999999584</v>
      </c>
      <c r="AH79" s="93">
        <v>0.75496277915632759</v>
      </c>
      <c r="AI79" s="99">
        <v>-0.40552257581423895</v>
      </c>
      <c r="AJ79" s="92">
        <v>0.16562915944591572</v>
      </c>
      <c r="AK79" s="99">
        <v>0.78086320214265559</v>
      </c>
    </row>
    <row r="80" spans="1:37">
      <c r="A80" s="7" t="s">
        <v>4102</v>
      </c>
      <c r="B80" s="8" t="s">
        <v>4103</v>
      </c>
      <c r="C80" s="8" t="s">
        <v>4104</v>
      </c>
      <c r="D80" s="8" t="s">
        <v>4105</v>
      </c>
      <c r="E80" s="96" t="s">
        <v>64</v>
      </c>
      <c r="F80" s="9" t="s">
        <v>176</v>
      </c>
      <c r="G80" s="3">
        <v>45</v>
      </c>
      <c r="H80" s="75" t="s">
        <v>66</v>
      </c>
      <c r="I80" s="97" t="s">
        <v>4106</v>
      </c>
      <c r="J80">
        <v>3.6960000000000002</v>
      </c>
      <c r="K80">
        <v>3.1</v>
      </c>
      <c r="L80">
        <v>1.92</v>
      </c>
      <c r="M80" s="1" t="s">
        <v>4756</v>
      </c>
      <c r="N80" s="1" t="s">
        <v>4756</v>
      </c>
      <c r="O80" s="1" t="s">
        <v>4756</v>
      </c>
      <c r="P80" s="1">
        <f t="shared" si="8"/>
        <v>3</v>
      </c>
      <c r="Q80" s="1">
        <f t="shared" si="9"/>
        <v>0</v>
      </c>
      <c r="R80" s="56" t="s">
        <v>4756</v>
      </c>
      <c r="S80" s="57">
        <v>3</v>
      </c>
      <c r="T80" s="47">
        <v>2.9053333333333335</v>
      </c>
      <c r="U80" s="49">
        <v>0.73799969888581529</v>
      </c>
      <c r="V80">
        <v>1.4490000000000001</v>
      </c>
      <c r="X80">
        <v>2.754</v>
      </c>
      <c r="Y80" s="1" t="s">
        <v>4756</v>
      </c>
      <c r="Z80" s="1" t="s">
        <v>4754</v>
      </c>
      <c r="AA80" s="1" t="s">
        <v>4756</v>
      </c>
      <c r="AB80" s="1">
        <f t="shared" si="10"/>
        <v>2</v>
      </c>
      <c r="AC80" s="1">
        <f t="shared" si="11"/>
        <v>0</v>
      </c>
      <c r="AD80" s="59" t="s">
        <v>4756</v>
      </c>
      <c r="AE80" s="58">
        <v>2</v>
      </c>
      <c r="AF80" s="48">
        <v>2.1015000000000001</v>
      </c>
      <c r="AG80" s="6">
        <v>0.65250000000000008</v>
      </c>
      <c r="AH80" s="93">
        <v>0.72332491968793022</v>
      </c>
      <c r="AI80" s="99">
        <v>-0.46728423924277646</v>
      </c>
      <c r="AJ80" s="92">
        <v>0.21417130902262385</v>
      </c>
      <c r="AK80" s="99">
        <v>0.66923870889038095</v>
      </c>
    </row>
    <row r="81" spans="1:37">
      <c r="A81" s="7" t="s">
        <v>2077</v>
      </c>
      <c r="B81" s="8" t="s">
        <v>2078</v>
      </c>
      <c r="C81" s="8" t="s">
        <v>2079</v>
      </c>
      <c r="D81" s="8" t="s">
        <v>2080</v>
      </c>
      <c r="E81" s="96" t="s">
        <v>13</v>
      </c>
      <c r="F81" s="9" t="s">
        <v>176</v>
      </c>
      <c r="G81" s="3">
        <v>2</v>
      </c>
      <c r="H81" s="75" t="s">
        <v>15</v>
      </c>
      <c r="I81" s="97" t="s">
        <v>2081</v>
      </c>
      <c r="J81">
        <v>0.2387</v>
      </c>
      <c r="K81">
        <v>0.62239999999999995</v>
      </c>
      <c r="L81">
        <v>0.55069999999999997</v>
      </c>
      <c r="M81" s="1" t="s">
        <v>4756</v>
      </c>
      <c r="N81" s="1" t="s">
        <v>4756</v>
      </c>
      <c r="O81" s="1" t="s">
        <v>4756</v>
      </c>
      <c r="P81" s="1">
        <f t="shared" si="8"/>
        <v>3</v>
      </c>
      <c r="Q81" s="1">
        <f t="shared" si="9"/>
        <v>0</v>
      </c>
      <c r="R81" s="56" t="s">
        <v>4756</v>
      </c>
      <c r="S81" s="57">
        <v>3</v>
      </c>
      <c r="T81" s="47">
        <v>0.47059999999999996</v>
      </c>
      <c r="U81" s="49">
        <v>0.16657016539584749</v>
      </c>
      <c r="V81">
        <v>0.43059999999999998</v>
      </c>
      <c r="W81">
        <v>0.51880000000000004</v>
      </c>
      <c r="X81">
        <v>4.0239999999999998E-2</v>
      </c>
      <c r="Y81" s="1" t="s">
        <v>4756</v>
      </c>
      <c r="Z81" s="1" t="s">
        <v>4756</v>
      </c>
      <c r="AA81" s="1" t="s">
        <v>4756</v>
      </c>
      <c r="AB81" s="1">
        <f t="shared" si="10"/>
        <v>3</v>
      </c>
      <c r="AC81" s="1">
        <f t="shared" si="11"/>
        <v>0</v>
      </c>
      <c r="AD81" s="59" t="s">
        <v>4756</v>
      </c>
      <c r="AE81" s="58">
        <v>3</v>
      </c>
      <c r="AF81" s="48">
        <v>0.32988000000000001</v>
      </c>
      <c r="AG81" s="6">
        <v>0.20794760109219818</v>
      </c>
      <c r="AH81" s="93">
        <v>0.70097747556311096</v>
      </c>
      <c r="AI81" s="99">
        <v>-0.51256000787755041</v>
      </c>
      <c r="AJ81" s="92">
        <v>0.24923540522162513</v>
      </c>
      <c r="AK81" s="99">
        <v>0.60339026377776217</v>
      </c>
    </row>
    <row r="82" spans="1:37">
      <c r="A82" s="7" t="s">
        <v>209</v>
      </c>
      <c r="B82" s="8" t="s">
        <v>210</v>
      </c>
      <c r="C82" s="8" t="s">
        <v>211</v>
      </c>
      <c r="D82" s="8" t="s">
        <v>212</v>
      </c>
      <c r="E82" s="96" t="s">
        <v>64</v>
      </c>
      <c r="F82" s="9" t="s">
        <v>78</v>
      </c>
      <c r="G82" s="3">
        <v>51</v>
      </c>
      <c r="H82" s="75" t="s">
        <v>66</v>
      </c>
      <c r="I82" s="97" t="s">
        <v>213</v>
      </c>
      <c r="K82">
        <v>1.1819999999999999</v>
      </c>
      <c r="L82">
        <v>3.4889999999999999</v>
      </c>
      <c r="M82" s="1" t="s">
        <v>4756</v>
      </c>
      <c r="N82" s="1" t="s">
        <v>4756</v>
      </c>
      <c r="O82" s="1" t="s">
        <v>4756</v>
      </c>
      <c r="P82" s="1">
        <f t="shared" si="8"/>
        <v>3</v>
      </c>
      <c r="Q82" s="1">
        <f t="shared" si="9"/>
        <v>0</v>
      </c>
      <c r="R82" s="56" t="s">
        <v>4756</v>
      </c>
      <c r="S82" s="57">
        <v>2</v>
      </c>
      <c r="T82" s="47">
        <v>2.3354999999999997</v>
      </c>
      <c r="U82" s="49">
        <v>1.1535000000000004</v>
      </c>
      <c r="V82">
        <v>1.4910000000000001</v>
      </c>
      <c r="W82">
        <v>1.6719999999999999</v>
      </c>
      <c r="X82">
        <v>1.5629999999999999</v>
      </c>
      <c r="Y82" s="1" t="s">
        <v>4756</v>
      </c>
      <c r="Z82" s="1" t="s">
        <v>4756</v>
      </c>
      <c r="AA82" s="1" t="s">
        <v>4756</v>
      </c>
      <c r="AB82" s="1">
        <f t="shared" si="10"/>
        <v>3</v>
      </c>
      <c r="AC82" s="1">
        <f t="shared" si="11"/>
        <v>0</v>
      </c>
      <c r="AD82" s="59" t="s">
        <v>4756</v>
      </c>
      <c r="AE82" s="58">
        <v>3</v>
      </c>
      <c r="AF82" s="48">
        <v>1.5753333333333333</v>
      </c>
      <c r="AG82" s="6">
        <v>7.4405794278552068E-2</v>
      </c>
      <c r="AH82" s="93">
        <v>0.6745165203739385</v>
      </c>
      <c r="AI82" s="99">
        <v>-0.56807431654750251</v>
      </c>
      <c r="AJ82" s="92">
        <v>0.31449368731126703</v>
      </c>
      <c r="AK82" s="99">
        <v>0.50238806752681275</v>
      </c>
    </row>
    <row r="83" spans="1:37">
      <c r="A83" s="7" t="s">
        <v>993</v>
      </c>
      <c r="B83" s="8" t="s">
        <v>994</v>
      </c>
      <c r="C83" s="8" t="s">
        <v>995</v>
      </c>
      <c r="D83" s="8" t="s">
        <v>996</v>
      </c>
      <c r="E83" s="96" t="s">
        <v>64</v>
      </c>
      <c r="F83" s="9" t="s">
        <v>997</v>
      </c>
      <c r="G83" s="3">
        <v>82</v>
      </c>
      <c r="H83" s="75" t="s">
        <v>66</v>
      </c>
      <c r="I83" s="97" t="s">
        <v>998</v>
      </c>
      <c r="J83">
        <v>0.93130000000000002</v>
      </c>
      <c r="K83">
        <v>0.98640000000000005</v>
      </c>
      <c r="L83">
        <v>0.68020000000000003</v>
      </c>
      <c r="M83" s="1" t="s">
        <v>4756</v>
      </c>
      <c r="N83" s="1" t="s">
        <v>4756</v>
      </c>
      <c r="O83" s="1" t="s">
        <v>4756</v>
      </c>
      <c r="P83" s="1">
        <f t="shared" si="8"/>
        <v>3</v>
      </c>
      <c r="Q83" s="1">
        <f t="shared" si="9"/>
        <v>0</v>
      </c>
      <c r="R83" s="56" t="s">
        <v>4756</v>
      </c>
      <c r="S83" s="57">
        <v>3</v>
      </c>
      <c r="T83" s="47">
        <v>0.86596666666666666</v>
      </c>
      <c r="U83" s="49">
        <v>0.13326900948415921</v>
      </c>
      <c r="V83">
        <v>5.4629999999999998E-2</v>
      </c>
      <c r="X83">
        <v>1.0249999999999999</v>
      </c>
      <c r="Y83" s="1" t="s">
        <v>4756</v>
      </c>
      <c r="Z83" s="1" t="s">
        <v>4754</v>
      </c>
      <c r="AA83" s="1" t="s">
        <v>4756</v>
      </c>
      <c r="AB83" s="1">
        <f t="shared" si="10"/>
        <v>2</v>
      </c>
      <c r="AC83" s="1">
        <f t="shared" si="11"/>
        <v>0</v>
      </c>
      <c r="AD83" s="59" t="s">
        <v>4756</v>
      </c>
      <c r="AE83" s="58">
        <v>2</v>
      </c>
      <c r="AF83" s="48">
        <v>0.53981499999999993</v>
      </c>
      <c r="AG83" s="6">
        <v>0.48518500000000003</v>
      </c>
      <c r="AH83" s="93">
        <v>0.6233669502290311</v>
      </c>
      <c r="AI83" s="99">
        <v>-0.68184642693824515</v>
      </c>
      <c r="AJ83" s="92">
        <v>0.31111349021463486</v>
      </c>
      <c r="AK83" s="99">
        <v>0.50708115700845036</v>
      </c>
    </row>
    <row r="84" spans="1:37">
      <c r="A84" s="7" t="s">
        <v>1420</v>
      </c>
      <c r="B84" s="8" t="s">
        <v>1421</v>
      </c>
      <c r="C84" s="8" t="s">
        <v>1422</v>
      </c>
      <c r="D84" s="8" t="s">
        <v>1423</v>
      </c>
      <c r="E84" s="96" t="s">
        <v>64</v>
      </c>
      <c r="F84" s="9">
        <v>0</v>
      </c>
      <c r="G84" s="3">
        <v>44</v>
      </c>
      <c r="H84" s="75" t="s">
        <v>129</v>
      </c>
      <c r="I84" s="97" t="s">
        <v>1425</v>
      </c>
      <c r="K84">
        <v>2.5510000000000002</v>
      </c>
      <c r="L84">
        <v>1.0249999999999999</v>
      </c>
      <c r="M84" s="1" t="s">
        <v>4754</v>
      </c>
      <c r="N84" s="1" t="s">
        <v>4756</v>
      </c>
      <c r="O84" s="1" t="s">
        <v>4756</v>
      </c>
      <c r="P84" s="1">
        <f t="shared" si="8"/>
        <v>2</v>
      </c>
      <c r="Q84" s="1">
        <f t="shared" si="9"/>
        <v>0</v>
      </c>
      <c r="R84" s="56" t="s">
        <v>4756</v>
      </c>
      <c r="S84" s="57">
        <v>2</v>
      </c>
      <c r="T84" s="47">
        <v>1.788</v>
      </c>
      <c r="U84" s="49">
        <v>0.76300000000000023</v>
      </c>
      <c r="W84">
        <v>0.21560000000000001</v>
      </c>
      <c r="X84">
        <v>1.776</v>
      </c>
      <c r="Y84" s="1" t="s">
        <v>4754</v>
      </c>
      <c r="Z84" s="1" t="s">
        <v>4756</v>
      </c>
      <c r="AA84" s="1" t="s">
        <v>4756</v>
      </c>
      <c r="AB84" s="1">
        <f t="shared" si="10"/>
        <v>2</v>
      </c>
      <c r="AC84" s="1">
        <f t="shared" si="11"/>
        <v>0</v>
      </c>
      <c r="AD84" s="59" t="s">
        <v>4756</v>
      </c>
      <c r="AE84" s="58">
        <v>2</v>
      </c>
      <c r="AF84" s="48">
        <v>0.99580000000000002</v>
      </c>
      <c r="AG84" s="6">
        <v>0.78019999999999989</v>
      </c>
      <c r="AH84" s="93">
        <v>0.55693512304250559</v>
      </c>
      <c r="AI84" s="99">
        <v>-0.84441881600463087</v>
      </c>
      <c r="AJ84" s="92">
        <v>0.27168312170542908</v>
      </c>
      <c r="AK84" s="99">
        <v>0.56593734125779527</v>
      </c>
    </row>
    <row r="85" spans="1:37">
      <c r="A85" s="7" t="s">
        <v>1820</v>
      </c>
      <c r="B85" s="8" t="s">
        <v>1821</v>
      </c>
      <c r="C85" s="8" t="s">
        <v>1822</v>
      </c>
      <c r="D85" s="8" t="s">
        <v>1823</v>
      </c>
      <c r="E85" s="96" t="s">
        <v>64</v>
      </c>
      <c r="F85" s="9" t="s">
        <v>1824</v>
      </c>
      <c r="G85" s="3">
        <v>70</v>
      </c>
      <c r="H85" s="75" t="s">
        <v>652</v>
      </c>
      <c r="I85" s="97" t="s">
        <v>1825</v>
      </c>
      <c r="J85">
        <v>5.6260000000000003</v>
      </c>
      <c r="K85">
        <v>3.3580000000000001</v>
      </c>
      <c r="L85">
        <v>3.3410000000000002</v>
      </c>
      <c r="M85" s="1" t="s">
        <v>4756</v>
      </c>
      <c r="N85" s="1" t="s">
        <v>4756</v>
      </c>
      <c r="O85" s="1" t="s">
        <v>4756</v>
      </c>
      <c r="P85" s="1">
        <f t="shared" si="8"/>
        <v>3</v>
      </c>
      <c r="Q85" s="1">
        <f t="shared" si="9"/>
        <v>0</v>
      </c>
      <c r="R85" s="56" t="s">
        <v>4756</v>
      </c>
      <c r="S85" s="57">
        <v>3</v>
      </c>
      <c r="T85" s="47">
        <v>4.1083333333333334</v>
      </c>
      <c r="U85" s="49">
        <v>1.0731748330175406</v>
      </c>
      <c r="V85">
        <v>1.5680000000000001</v>
      </c>
      <c r="W85">
        <v>2.4660000000000002</v>
      </c>
      <c r="X85">
        <v>2.8050000000000002</v>
      </c>
      <c r="Y85" s="1" t="s">
        <v>4756</v>
      </c>
      <c r="Z85" s="1" t="s">
        <v>4756</v>
      </c>
      <c r="AA85" s="1" t="s">
        <v>4756</v>
      </c>
      <c r="AB85" s="1">
        <f t="shared" si="10"/>
        <v>3</v>
      </c>
      <c r="AC85" s="1">
        <f t="shared" si="11"/>
        <v>0</v>
      </c>
      <c r="AD85" s="59" t="s">
        <v>4756</v>
      </c>
      <c r="AE85" s="58">
        <v>3</v>
      </c>
      <c r="AF85" s="48">
        <v>2.279666666666667</v>
      </c>
      <c r="AG85" s="6">
        <v>0.5219082507704037</v>
      </c>
      <c r="AH85" s="100">
        <v>0.55488843813387434</v>
      </c>
      <c r="AI85" s="99">
        <v>-0.84973035212664672</v>
      </c>
      <c r="AJ85" s="102">
        <v>6.1002379358509252E-2</v>
      </c>
      <c r="AK85" s="99">
        <v>1.2146532252823747</v>
      </c>
    </row>
    <row r="86" spans="1:37">
      <c r="A86" s="7" t="s">
        <v>4703</v>
      </c>
      <c r="B86" s="8" t="s">
        <v>4704</v>
      </c>
      <c r="C86" s="8" t="s">
        <v>4705</v>
      </c>
      <c r="D86" s="8" t="s">
        <v>4706</v>
      </c>
      <c r="E86" s="96" t="s">
        <v>64</v>
      </c>
      <c r="F86" s="9" t="s">
        <v>4707</v>
      </c>
      <c r="G86" s="3">
        <v>2</v>
      </c>
      <c r="H86" s="75" t="s">
        <v>15</v>
      </c>
      <c r="I86" s="97" t="s">
        <v>4708</v>
      </c>
      <c r="J86">
        <v>11.47</v>
      </c>
      <c r="K86">
        <v>5.8970000000000002</v>
      </c>
      <c r="L86">
        <v>3.6509999999999998</v>
      </c>
      <c r="M86" s="1" t="s">
        <v>4756</v>
      </c>
      <c r="N86" s="1" t="s">
        <v>4756</v>
      </c>
      <c r="O86" s="1" t="s">
        <v>4756</v>
      </c>
      <c r="P86" s="1">
        <f t="shared" si="8"/>
        <v>3</v>
      </c>
      <c r="Q86" s="1">
        <f t="shared" si="9"/>
        <v>0</v>
      </c>
      <c r="R86" s="56" t="s">
        <v>4756</v>
      </c>
      <c r="S86" s="57">
        <v>3</v>
      </c>
      <c r="T86" s="47">
        <v>7.0060000000000002</v>
      </c>
      <c r="U86" s="49">
        <v>3.2870048169521553</v>
      </c>
      <c r="V86">
        <v>3.2120000000000002</v>
      </c>
      <c r="X86">
        <v>3.2320000000000002</v>
      </c>
      <c r="Y86" s="1" t="s">
        <v>4756</v>
      </c>
      <c r="Z86" s="1" t="s">
        <v>4754</v>
      </c>
      <c r="AA86" s="1" t="s">
        <v>4756</v>
      </c>
      <c r="AB86" s="1">
        <f t="shared" si="10"/>
        <v>2</v>
      </c>
      <c r="AC86" s="1">
        <f t="shared" si="11"/>
        <v>0</v>
      </c>
      <c r="AD86" s="59" t="s">
        <v>4756</v>
      </c>
      <c r="AE86" s="58">
        <v>2</v>
      </c>
      <c r="AF86" s="48">
        <v>3.2220000000000004</v>
      </c>
      <c r="AG86" s="6">
        <v>1.0000000000000009E-2</v>
      </c>
      <c r="AH86" s="100">
        <v>0.45989152155295465</v>
      </c>
      <c r="AI86" s="99">
        <v>-1.120634494095494</v>
      </c>
      <c r="AJ86" s="102">
        <v>0.12252709920474474</v>
      </c>
      <c r="AK86" s="99">
        <v>0.91176784816871104</v>
      </c>
    </row>
    <row r="87" spans="1:37">
      <c r="A87" s="7" t="s">
        <v>1998</v>
      </c>
      <c r="B87" s="8" t="s">
        <v>1999</v>
      </c>
      <c r="C87" s="8" t="s">
        <v>2000</v>
      </c>
      <c r="D87" s="8" t="s">
        <v>2001</v>
      </c>
      <c r="E87" s="96" t="s">
        <v>104</v>
      </c>
      <c r="F87" s="9" t="s">
        <v>2002</v>
      </c>
      <c r="G87" s="3">
        <v>2</v>
      </c>
      <c r="H87" s="75" t="s">
        <v>15</v>
      </c>
      <c r="I87" s="97" t="s">
        <v>2003</v>
      </c>
      <c r="J87">
        <v>1.3560000000000001</v>
      </c>
      <c r="K87">
        <v>1.4370000000000001</v>
      </c>
      <c r="L87">
        <v>1.476</v>
      </c>
      <c r="M87" s="1" t="s">
        <v>4756</v>
      </c>
      <c r="N87" s="1" t="s">
        <v>4756</v>
      </c>
      <c r="O87" s="1" t="s">
        <v>4756</v>
      </c>
      <c r="P87" s="1">
        <f t="shared" si="8"/>
        <v>3</v>
      </c>
      <c r="Q87" s="1">
        <f t="shared" si="9"/>
        <v>0</v>
      </c>
      <c r="R87" s="56" t="s">
        <v>4756</v>
      </c>
      <c r="S87" s="57">
        <v>3</v>
      </c>
      <c r="T87" s="47">
        <v>1.423</v>
      </c>
      <c r="U87" s="49">
        <v>4.9979995998399154E-2</v>
      </c>
      <c r="V87">
        <v>1.496</v>
      </c>
      <c r="W87">
        <v>1.9140000000000001E-2</v>
      </c>
      <c r="X87">
        <v>0.26029999999999998</v>
      </c>
      <c r="Y87" s="1" t="s">
        <v>4756</v>
      </c>
      <c r="Z87" s="1" t="s">
        <v>4756</v>
      </c>
      <c r="AA87" s="1" t="s">
        <v>4756</v>
      </c>
      <c r="AB87" s="1">
        <f t="shared" si="10"/>
        <v>3</v>
      </c>
      <c r="AC87" s="1">
        <f t="shared" si="11"/>
        <v>0</v>
      </c>
      <c r="AD87" s="59" t="s">
        <v>4756</v>
      </c>
      <c r="AE87" s="58">
        <v>3</v>
      </c>
      <c r="AF87" s="48">
        <v>0.5918133333333333</v>
      </c>
      <c r="AG87" s="6">
        <v>0.64689240863960962</v>
      </c>
      <c r="AH87" s="100">
        <v>0.4158913094401499</v>
      </c>
      <c r="AI87" s="99">
        <v>-1.2657215564734081</v>
      </c>
      <c r="AJ87" s="102">
        <v>0.1051174245417088</v>
      </c>
      <c r="AK87" s="99">
        <v>0.97832528820501619</v>
      </c>
    </row>
    <row r="88" spans="1:37">
      <c r="A88" s="7" t="s">
        <v>857</v>
      </c>
      <c r="B88" s="8" t="s">
        <v>858</v>
      </c>
      <c r="C88" s="8" t="s">
        <v>859</v>
      </c>
      <c r="D88" s="8" t="s">
        <v>860</v>
      </c>
      <c r="E88" s="96" t="s">
        <v>64</v>
      </c>
      <c r="F88" s="9" t="s">
        <v>861</v>
      </c>
      <c r="G88" s="3">
        <v>85</v>
      </c>
      <c r="H88" s="75" t="s">
        <v>66</v>
      </c>
      <c r="I88" s="97" t="s">
        <v>862</v>
      </c>
      <c r="K88">
        <v>1.0329999999999999</v>
      </c>
      <c r="L88">
        <v>1.468</v>
      </c>
      <c r="M88" s="1" t="s">
        <v>4754</v>
      </c>
      <c r="N88" s="1" t="s">
        <v>4756</v>
      </c>
      <c r="O88" s="1" t="s">
        <v>4756</v>
      </c>
      <c r="P88" s="1">
        <f t="shared" si="8"/>
        <v>2</v>
      </c>
      <c r="Q88" s="1">
        <f t="shared" si="9"/>
        <v>0</v>
      </c>
      <c r="R88" s="56" t="s">
        <v>4756</v>
      </c>
      <c r="S88" s="57">
        <v>2</v>
      </c>
      <c r="T88" s="47">
        <v>1.2504999999999999</v>
      </c>
      <c r="U88" s="49">
        <v>0.21750000000000025</v>
      </c>
      <c r="V88">
        <v>0.4622</v>
      </c>
      <c r="X88">
        <v>0.55789999999999995</v>
      </c>
      <c r="Y88" s="1" t="s">
        <v>4756</v>
      </c>
      <c r="Z88" s="1" t="s">
        <v>4754</v>
      </c>
      <c r="AA88" s="1" t="s">
        <v>4756</v>
      </c>
      <c r="AB88" s="1">
        <f t="shared" si="10"/>
        <v>2</v>
      </c>
      <c r="AC88" s="1">
        <f t="shared" si="11"/>
        <v>0</v>
      </c>
      <c r="AD88" s="59" t="s">
        <v>4756</v>
      </c>
      <c r="AE88" s="58">
        <v>2</v>
      </c>
      <c r="AF88" s="48">
        <v>0.51005</v>
      </c>
      <c r="AG88" s="6">
        <v>4.7849999999999976E-2</v>
      </c>
      <c r="AH88" s="100">
        <v>0.40787684926029588</v>
      </c>
      <c r="AI88" s="99">
        <v>-1.2937944715647429</v>
      </c>
      <c r="AJ88" s="102">
        <v>8.4096490909960506E-2</v>
      </c>
      <c r="AK88" s="99">
        <v>1.0752221256079819</v>
      </c>
    </row>
    <row r="89" spans="1:37">
      <c r="A89" s="7" t="s">
        <v>2526</v>
      </c>
      <c r="B89" s="8" t="s">
        <v>2527</v>
      </c>
      <c r="C89" s="8" t="s">
        <v>2528</v>
      </c>
      <c r="D89" s="8" t="s">
        <v>2529</v>
      </c>
      <c r="E89" s="96" t="s">
        <v>64</v>
      </c>
      <c r="F89" s="9" t="s">
        <v>176</v>
      </c>
      <c r="G89" s="3">
        <v>59</v>
      </c>
      <c r="H89" s="75" t="s">
        <v>66</v>
      </c>
      <c r="I89" s="97" t="s">
        <v>2530</v>
      </c>
      <c r="J89">
        <v>1.91</v>
      </c>
      <c r="K89">
        <v>8.7819999999999999E-4</v>
      </c>
      <c r="L89">
        <v>0.24279999999999999</v>
      </c>
      <c r="M89" s="1" t="s">
        <v>4756</v>
      </c>
      <c r="N89" s="1" t="s">
        <v>4756</v>
      </c>
      <c r="O89" s="1" t="s">
        <v>4756</v>
      </c>
      <c r="P89" s="1">
        <f t="shared" si="8"/>
        <v>3</v>
      </c>
      <c r="Q89" s="1">
        <f t="shared" si="9"/>
        <v>0</v>
      </c>
      <c r="R89" s="56" t="s">
        <v>4756</v>
      </c>
      <c r="S89" s="57">
        <v>3</v>
      </c>
      <c r="T89" s="47">
        <v>0.71789273333333325</v>
      </c>
      <c r="U89" s="49">
        <v>0.84871327736301827</v>
      </c>
      <c r="V89">
        <v>0.3019</v>
      </c>
      <c r="X89">
        <v>0.23830000000000001</v>
      </c>
      <c r="Y89" s="1" t="s">
        <v>4756</v>
      </c>
      <c r="Z89" s="1" t="s">
        <v>4754</v>
      </c>
      <c r="AA89" s="1" t="s">
        <v>4756</v>
      </c>
      <c r="AB89" s="1">
        <f t="shared" si="10"/>
        <v>2</v>
      </c>
      <c r="AC89" s="1">
        <f t="shared" si="11"/>
        <v>0</v>
      </c>
      <c r="AD89" s="59" t="s">
        <v>4756</v>
      </c>
      <c r="AE89" s="58">
        <v>2</v>
      </c>
      <c r="AF89" s="48">
        <v>0.27010000000000001</v>
      </c>
      <c r="AG89" s="6">
        <v>3.1800000000000161E-2</v>
      </c>
      <c r="AH89" s="100">
        <v>0.37624005294755741</v>
      </c>
      <c r="AI89" s="99">
        <v>-1.4102746545510469</v>
      </c>
      <c r="AJ89" s="102">
        <v>0.2667451278915996</v>
      </c>
      <c r="AK89" s="99">
        <v>0.57390350423382863</v>
      </c>
    </row>
    <row r="90" spans="1:37">
      <c r="A90" s="7" t="s">
        <v>48</v>
      </c>
      <c r="B90" s="8" t="s">
        <v>49</v>
      </c>
      <c r="C90" s="8" t="s">
        <v>50</v>
      </c>
      <c r="D90" s="8" t="s">
        <v>51</v>
      </c>
      <c r="E90" s="96" t="s">
        <v>13</v>
      </c>
      <c r="F90" s="9" t="s">
        <v>52</v>
      </c>
      <c r="G90" s="3">
        <v>2</v>
      </c>
      <c r="H90" s="75" t="s">
        <v>15</v>
      </c>
      <c r="I90" s="97" t="s">
        <v>53</v>
      </c>
      <c r="K90">
        <v>100</v>
      </c>
      <c r="M90" s="1" t="s">
        <v>4754</v>
      </c>
      <c r="N90" s="1" t="s">
        <v>4755</v>
      </c>
      <c r="O90" s="1" t="s">
        <v>4755</v>
      </c>
      <c r="P90" s="1">
        <f t="shared" si="8"/>
        <v>0</v>
      </c>
      <c r="Q90" s="1">
        <f t="shared" si="9"/>
        <v>2</v>
      </c>
      <c r="R90" s="56" t="s">
        <v>4755</v>
      </c>
      <c r="S90" s="57">
        <v>1</v>
      </c>
      <c r="T90" s="47">
        <v>100</v>
      </c>
      <c r="U90" s="49"/>
      <c r="W90">
        <v>99.94</v>
      </c>
      <c r="Y90" s="1" t="s">
        <v>4754</v>
      </c>
      <c r="Z90" s="1" t="s">
        <v>4755</v>
      </c>
      <c r="AA90" s="1" t="s">
        <v>4755</v>
      </c>
      <c r="AB90" s="1">
        <f t="shared" si="10"/>
        <v>0</v>
      </c>
      <c r="AC90" s="1">
        <f t="shared" si="11"/>
        <v>2</v>
      </c>
      <c r="AD90" s="59" t="s">
        <v>4755</v>
      </c>
      <c r="AE90" s="58">
        <v>1</v>
      </c>
      <c r="AF90" s="48">
        <v>99.94</v>
      </c>
      <c r="AG90" s="6"/>
      <c r="AH90" s="72">
        <v>0.99939999999999996</v>
      </c>
      <c r="AI90" s="73">
        <v>-8.6587681356161176E-4</v>
      </c>
      <c r="AJ90" s="74"/>
      <c r="AK90" s="73"/>
    </row>
    <row r="91" spans="1:37">
      <c r="A91" s="7" t="s">
        <v>717</v>
      </c>
      <c r="B91" s="8" t="s">
        <v>718</v>
      </c>
      <c r="C91" s="8" t="s">
        <v>719</v>
      </c>
      <c r="D91" s="8" t="s">
        <v>720</v>
      </c>
      <c r="E91" s="96" t="s">
        <v>13</v>
      </c>
      <c r="F91" s="9">
        <v>0</v>
      </c>
      <c r="G91" s="3">
        <v>2</v>
      </c>
      <c r="H91" s="75" t="s">
        <v>15</v>
      </c>
      <c r="I91" s="97" t="s">
        <v>721</v>
      </c>
      <c r="J91">
        <v>100</v>
      </c>
      <c r="M91" s="1" t="s">
        <v>4755</v>
      </c>
      <c r="N91" s="1" t="s">
        <v>4754</v>
      </c>
      <c r="O91" s="1" t="s">
        <v>4754</v>
      </c>
      <c r="P91" s="1">
        <f t="shared" si="8"/>
        <v>0</v>
      </c>
      <c r="Q91" s="1">
        <f t="shared" si="9"/>
        <v>1</v>
      </c>
      <c r="R91" s="56" t="s">
        <v>4755</v>
      </c>
      <c r="S91" s="57">
        <v>1</v>
      </c>
      <c r="T91" s="47">
        <v>100</v>
      </c>
      <c r="U91" s="49"/>
      <c r="V91">
        <v>99.55</v>
      </c>
      <c r="W91">
        <v>99.97</v>
      </c>
      <c r="Y91" s="1" t="s">
        <v>4755</v>
      </c>
      <c r="Z91" s="1" t="s">
        <v>4755</v>
      </c>
      <c r="AA91" s="1" t="s">
        <v>4755</v>
      </c>
      <c r="AB91" s="1">
        <f t="shared" si="10"/>
        <v>0</v>
      </c>
      <c r="AC91" s="1">
        <f t="shared" si="11"/>
        <v>3</v>
      </c>
      <c r="AD91" s="59" t="s">
        <v>4755</v>
      </c>
      <c r="AE91" s="58">
        <v>2</v>
      </c>
      <c r="AF91" s="48">
        <v>99.759999999999991</v>
      </c>
      <c r="AG91" s="6">
        <v>0.21000000000000085</v>
      </c>
      <c r="AH91" s="72">
        <v>0.99759999999999993</v>
      </c>
      <c r="AI91" s="73">
        <v>-3.4666297197794311E-3</v>
      </c>
      <c r="AJ91" s="74"/>
      <c r="AK91" s="73"/>
    </row>
    <row r="92" spans="1:37">
      <c r="A92" s="7" t="s">
        <v>1408</v>
      </c>
      <c r="B92" s="8" t="s">
        <v>1409</v>
      </c>
      <c r="C92" s="8" t="s">
        <v>1410</v>
      </c>
      <c r="D92" s="8" t="s">
        <v>1411</v>
      </c>
      <c r="E92" s="96" t="s">
        <v>155</v>
      </c>
      <c r="F92" s="9" t="s">
        <v>1412</v>
      </c>
      <c r="G92" s="3">
        <v>1</v>
      </c>
      <c r="H92" s="75" t="s">
        <v>34</v>
      </c>
      <c r="I92" s="97" t="s">
        <v>1413</v>
      </c>
      <c r="J92">
        <v>100</v>
      </c>
      <c r="K92">
        <v>100</v>
      </c>
      <c r="M92" s="1" t="s">
        <v>4755</v>
      </c>
      <c r="N92" s="1" t="s">
        <v>4755</v>
      </c>
      <c r="O92" s="1" t="s">
        <v>4755</v>
      </c>
      <c r="P92" s="1">
        <f t="shared" si="8"/>
        <v>0</v>
      </c>
      <c r="Q92" s="1">
        <f t="shared" si="9"/>
        <v>3</v>
      </c>
      <c r="R92" s="56" t="s">
        <v>4755</v>
      </c>
      <c r="S92" s="57">
        <v>2</v>
      </c>
      <c r="T92" s="47">
        <v>100</v>
      </c>
      <c r="U92" s="49">
        <v>0</v>
      </c>
      <c r="V92">
        <v>99.99</v>
      </c>
      <c r="Y92" s="1" t="s">
        <v>4755</v>
      </c>
      <c r="Z92" s="1" t="s">
        <v>4754</v>
      </c>
      <c r="AA92" s="1" t="s">
        <v>4754</v>
      </c>
      <c r="AB92" s="1">
        <f t="shared" si="10"/>
        <v>0</v>
      </c>
      <c r="AC92" s="1">
        <f t="shared" si="11"/>
        <v>1</v>
      </c>
      <c r="AD92" s="59" t="s">
        <v>4755</v>
      </c>
      <c r="AE92" s="58">
        <v>1</v>
      </c>
      <c r="AF92" s="48">
        <v>99.99</v>
      </c>
      <c r="AG92" s="6"/>
      <c r="AH92" s="72">
        <v>0.9998999999999999</v>
      </c>
      <c r="AI92" s="73">
        <v>-1.4427671804517951E-4</v>
      </c>
      <c r="AJ92" s="74"/>
      <c r="AK92" s="73"/>
    </row>
    <row r="93" spans="1:37">
      <c r="A93" s="7" t="s">
        <v>1901</v>
      </c>
      <c r="B93" s="8" t="s">
        <v>1902</v>
      </c>
      <c r="C93" s="8" t="s">
        <v>1903</v>
      </c>
      <c r="D93" s="8" t="s">
        <v>1904</v>
      </c>
      <c r="E93" s="96" t="s">
        <v>224</v>
      </c>
      <c r="F93" s="9" t="s">
        <v>1905</v>
      </c>
      <c r="G93" s="3">
        <v>1</v>
      </c>
      <c r="H93" s="75" t="s">
        <v>34</v>
      </c>
      <c r="I93" s="97" t="s">
        <v>1906</v>
      </c>
      <c r="J93">
        <v>100</v>
      </c>
      <c r="M93" s="1" t="s">
        <v>4755</v>
      </c>
      <c r="N93" s="1" t="s">
        <v>4754</v>
      </c>
      <c r="O93" s="1" t="s">
        <v>4754</v>
      </c>
      <c r="P93" s="1">
        <f t="shared" si="8"/>
        <v>0</v>
      </c>
      <c r="Q93" s="1">
        <f t="shared" si="9"/>
        <v>1</v>
      </c>
      <c r="R93" s="56" t="s">
        <v>4755</v>
      </c>
      <c r="S93" s="57">
        <v>1</v>
      </c>
      <c r="T93" s="47">
        <v>100</v>
      </c>
      <c r="U93" s="49"/>
      <c r="Y93" s="1" t="s">
        <v>4754</v>
      </c>
      <c r="Z93" s="1" t="s">
        <v>4754</v>
      </c>
      <c r="AA93" s="1" t="s">
        <v>4754</v>
      </c>
      <c r="AB93" s="1">
        <f t="shared" si="10"/>
        <v>0</v>
      </c>
      <c r="AC93" s="1">
        <f t="shared" si="11"/>
        <v>0</v>
      </c>
      <c r="AD93" s="59"/>
      <c r="AE93" s="58">
        <v>0</v>
      </c>
      <c r="AF93" s="48"/>
      <c r="AG93" s="6"/>
      <c r="AH93" s="72"/>
      <c r="AI93" s="73"/>
      <c r="AJ93" s="74"/>
      <c r="AK93" s="73"/>
    </row>
    <row r="94" spans="1:37">
      <c r="A94" s="7" t="s">
        <v>1969</v>
      </c>
      <c r="B94" s="8" t="s">
        <v>1970</v>
      </c>
      <c r="C94" s="8" t="s">
        <v>1971</v>
      </c>
      <c r="D94" s="8" t="s">
        <v>1972</v>
      </c>
      <c r="E94" s="96" t="s">
        <v>155</v>
      </c>
      <c r="F94" s="9" t="s">
        <v>758</v>
      </c>
      <c r="G94" s="3">
        <v>2</v>
      </c>
      <c r="H94" s="75" t="s">
        <v>15</v>
      </c>
      <c r="I94" s="97" t="s">
        <v>1973</v>
      </c>
      <c r="J94">
        <v>100</v>
      </c>
      <c r="M94" s="1" t="s">
        <v>4755</v>
      </c>
      <c r="N94" s="1" t="s">
        <v>4754</v>
      </c>
      <c r="O94" s="1" t="s">
        <v>4755</v>
      </c>
      <c r="P94" s="1">
        <f t="shared" si="8"/>
        <v>0</v>
      </c>
      <c r="Q94" s="1">
        <f t="shared" si="9"/>
        <v>2</v>
      </c>
      <c r="R94" s="56" t="s">
        <v>4755</v>
      </c>
      <c r="S94" s="57">
        <v>1</v>
      </c>
      <c r="T94" s="47">
        <v>100</v>
      </c>
      <c r="U94" s="49"/>
      <c r="Y94" s="1" t="s">
        <v>4755</v>
      </c>
      <c r="Z94" s="1" t="s">
        <v>4754</v>
      </c>
      <c r="AA94" s="1" t="s">
        <v>4755</v>
      </c>
      <c r="AB94" s="1">
        <f t="shared" si="10"/>
        <v>0</v>
      </c>
      <c r="AC94" s="1">
        <f t="shared" si="11"/>
        <v>2</v>
      </c>
      <c r="AD94" s="59" t="s">
        <v>4755</v>
      </c>
      <c r="AE94" s="58">
        <v>0</v>
      </c>
      <c r="AF94" s="48"/>
      <c r="AG94" s="6"/>
      <c r="AH94" s="72"/>
      <c r="AI94" s="73"/>
      <c r="AJ94" s="74"/>
      <c r="AK94" s="73"/>
    </row>
    <row r="95" spans="1:37">
      <c r="A95" s="7" t="s">
        <v>2072</v>
      </c>
      <c r="B95" s="8" t="s">
        <v>2073</v>
      </c>
      <c r="C95" s="8" t="s">
        <v>2074</v>
      </c>
      <c r="D95" s="8" t="s">
        <v>2075</v>
      </c>
      <c r="E95" s="96" t="s">
        <v>13</v>
      </c>
      <c r="F95" s="9" t="s">
        <v>1616</v>
      </c>
      <c r="G95" s="3">
        <v>1</v>
      </c>
      <c r="H95" s="75" t="s">
        <v>34</v>
      </c>
      <c r="I95" s="97" t="s">
        <v>2076</v>
      </c>
      <c r="K95">
        <v>100</v>
      </c>
      <c r="M95" s="1" t="s">
        <v>4754</v>
      </c>
      <c r="N95" s="1" t="s">
        <v>4755</v>
      </c>
      <c r="O95" s="1" t="s">
        <v>4754</v>
      </c>
      <c r="P95" s="1">
        <f t="shared" si="8"/>
        <v>0</v>
      </c>
      <c r="Q95" s="1">
        <f t="shared" si="9"/>
        <v>1</v>
      </c>
      <c r="R95" s="56" t="s">
        <v>4755</v>
      </c>
      <c r="S95" s="57">
        <v>1</v>
      </c>
      <c r="T95" s="47">
        <v>100</v>
      </c>
      <c r="U95" s="49"/>
      <c r="Y95" s="1" t="s">
        <v>4755</v>
      </c>
      <c r="Z95" s="1" t="s">
        <v>4754</v>
      </c>
      <c r="AA95" s="1" t="s">
        <v>4754</v>
      </c>
      <c r="AB95" s="1">
        <f t="shared" si="10"/>
        <v>0</v>
      </c>
      <c r="AC95" s="1">
        <f t="shared" si="11"/>
        <v>1</v>
      </c>
      <c r="AD95" s="59" t="s">
        <v>4755</v>
      </c>
      <c r="AE95" s="58">
        <v>0</v>
      </c>
      <c r="AF95" s="48"/>
      <c r="AG95" s="6"/>
      <c r="AH95" s="72"/>
      <c r="AI95" s="73"/>
      <c r="AJ95" s="74"/>
      <c r="AK95" s="73"/>
    </row>
    <row r="96" spans="1:37">
      <c r="A96" s="7" t="s">
        <v>2087</v>
      </c>
      <c r="B96" s="8" t="s">
        <v>2088</v>
      </c>
      <c r="C96" s="8" t="s">
        <v>2089</v>
      </c>
      <c r="D96" s="8" t="s">
        <v>2090</v>
      </c>
      <c r="E96" s="96" t="s">
        <v>97</v>
      </c>
      <c r="F96" s="9" t="s">
        <v>2091</v>
      </c>
      <c r="G96" s="3">
        <v>1</v>
      </c>
      <c r="H96" s="75" t="s">
        <v>34</v>
      </c>
      <c r="I96" s="97" t="s">
        <v>2092</v>
      </c>
      <c r="J96">
        <v>100</v>
      </c>
      <c r="M96" s="1" t="s">
        <v>4755</v>
      </c>
      <c r="N96" s="1" t="s">
        <v>4754</v>
      </c>
      <c r="O96" s="1" t="s">
        <v>4754</v>
      </c>
      <c r="P96" s="1">
        <f t="shared" si="8"/>
        <v>0</v>
      </c>
      <c r="Q96" s="1">
        <f t="shared" si="9"/>
        <v>1</v>
      </c>
      <c r="R96" s="56" t="s">
        <v>4755</v>
      </c>
      <c r="S96" s="57">
        <v>1</v>
      </c>
      <c r="T96" s="47">
        <v>100</v>
      </c>
      <c r="U96" s="49"/>
      <c r="Y96" s="1" t="s">
        <v>4754</v>
      </c>
      <c r="Z96" s="1" t="s">
        <v>4754</v>
      </c>
      <c r="AA96" s="1" t="s">
        <v>4754</v>
      </c>
      <c r="AB96" s="1">
        <f t="shared" si="10"/>
        <v>0</v>
      </c>
      <c r="AC96" s="1">
        <f t="shared" si="11"/>
        <v>0</v>
      </c>
      <c r="AD96" s="59"/>
      <c r="AE96" s="58">
        <v>0</v>
      </c>
      <c r="AF96" s="48"/>
      <c r="AG96" s="6"/>
      <c r="AH96" s="72"/>
      <c r="AI96" s="73"/>
      <c r="AJ96" s="74"/>
      <c r="AK96" s="73"/>
    </row>
    <row r="97" spans="1:37">
      <c r="A97" s="7" t="s">
        <v>2196</v>
      </c>
      <c r="B97" s="8" t="s">
        <v>2197</v>
      </c>
      <c r="C97" s="8" t="s">
        <v>2198</v>
      </c>
      <c r="D97" s="8" t="s">
        <v>2199</v>
      </c>
      <c r="E97" s="96" t="s">
        <v>13</v>
      </c>
      <c r="F97" s="9" t="s">
        <v>2200</v>
      </c>
      <c r="G97" s="3">
        <v>1</v>
      </c>
      <c r="H97" s="75" t="s">
        <v>34</v>
      </c>
      <c r="I97" s="97" t="s">
        <v>2201</v>
      </c>
      <c r="K97">
        <v>100</v>
      </c>
      <c r="M97" s="1" t="s">
        <v>4755</v>
      </c>
      <c r="N97" s="1" t="s">
        <v>4755</v>
      </c>
      <c r="O97" s="1" t="s">
        <v>4754</v>
      </c>
      <c r="P97" s="1">
        <f t="shared" si="8"/>
        <v>0</v>
      </c>
      <c r="Q97" s="1">
        <f t="shared" si="9"/>
        <v>2</v>
      </c>
      <c r="R97" s="56" t="s">
        <v>4755</v>
      </c>
      <c r="S97" s="57">
        <v>1</v>
      </c>
      <c r="T97" s="47">
        <v>100</v>
      </c>
      <c r="U97" s="49"/>
      <c r="Y97" s="1" t="s">
        <v>4754</v>
      </c>
      <c r="Z97" s="1" t="s">
        <v>4754</v>
      </c>
      <c r="AA97" s="1" t="s">
        <v>4755</v>
      </c>
      <c r="AB97" s="1">
        <f t="shared" si="10"/>
        <v>0</v>
      </c>
      <c r="AC97" s="1">
        <f t="shared" si="11"/>
        <v>1</v>
      </c>
      <c r="AD97" s="59" t="s">
        <v>4755</v>
      </c>
      <c r="AE97" s="58">
        <v>0</v>
      </c>
      <c r="AF97" s="48"/>
      <c r="AG97" s="6"/>
      <c r="AH97" s="72"/>
      <c r="AI97" s="73"/>
      <c r="AJ97" s="74"/>
      <c r="AK97" s="73"/>
    </row>
    <row r="98" spans="1:37">
      <c r="A98" s="7" t="s">
        <v>3140</v>
      </c>
      <c r="B98" s="8" t="s">
        <v>3141</v>
      </c>
      <c r="C98" s="8" t="s">
        <v>3142</v>
      </c>
      <c r="D98" s="8" t="s">
        <v>3143</v>
      </c>
      <c r="E98" s="96" t="s">
        <v>27</v>
      </c>
      <c r="F98" s="9" t="s">
        <v>3144</v>
      </c>
      <c r="G98" s="3">
        <v>1</v>
      </c>
      <c r="H98" s="75" t="s">
        <v>34</v>
      </c>
      <c r="I98" s="97" t="s">
        <v>3145</v>
      </c>
      <c r="K98">
        <v>100</v>
      </c>
      <c r="M98" s="1" t="s">
        <v>4754</v>
      </c>
      <c r="N98" s="1" t="s">
        <v>4755</v>
      </c>
      <c r="O98" s="1" t="s">
        <v>4755</v>
      </c>
      <c r="P98" s="1">
        <f t="shared" si="8"/>
        <v>0</v>
      </c>
      <c r="Q98" s="1">
        <f t="shared" si="9"/>
        <v>2</v>
      </c>
      <c r="R98" s="56" t="s">
        <v>4755</v>
      </c>
      <c r="S98" s="57">
        <v>1</v>
      </c>
      <c r="T98" s="47">
        <v>100</v>
      </c>
      <c r="U98" s="49"/>
      <c r="V98">
        <v>99.87</v>
      </c>
      <c r="W98">
        <v>99.69</v>
      </c>
      <c r="Y98" s="1" t="s">
        <v>4755</v>
      </c>
      <c r="Z98" s="1" t="s">
        <v>4755</v>
      </c>
      <c r="AA98" s="1" t="s">
        <v>4755</v>
      </c>
      <c r="AB98" s="1">
        <f t="shared" si="10"/>
        <v>0</v>
      </c>
      <c r="AC98" s="1">
        <f t="shared" si="11"/>
        <v>3</v>
      </c>
      <c r="AD98" s="59" t="s">
        <v>4755</v>
      </c>
      <c r="AE98" s="58">
        <v>2</v>
      </c>
      <c r="AF98" s="48">
        <v>99.78</v>
      </c>
      <c r="AG98" s="6">
        <v>9.0000000000003411E-2</v>
      </c>
      <c r="AH98" s="72">
        <v>0.99780000000000002</v>
      </c>
      <c r="AI98" s="73">
        <v>-3.1774255410241372E-3</v>
      </c>
      <c r="AJ98" s="74"/>
      <c r="AK98" s="73"/>
    </row>
    <row r="99" spans="1:37">
      <c r="A99" s="7" t="s">
        <v>3312</v>
      </c>
      <c r="B99" s="8" t="s">
        <v>3313</v>
      </c>
      <c r="C99" s="8" t="s">
        <v>3314</v>
      </c>
      <c r="D99" s="8" t="s">
        <v>3315</v>
      </c>
      <c r="E99" s="96" t="s">
        <v>13</v>
      </c>
      <c r="F99" s="9" t="s">
        <v>3316</v>
      </c>
      <c r="G99" s="3">
        <v>1</v>
      </c>
      <c r="H99" s="75" t="s">
        <v>34</v>
      </c>
      <c r="I99" s="97" t="s">
        <v>3317</v>
      </c>
      <c r="J99">
        <v>100</v>
      </c>
      <c r="M99" s="1" t="s">
        <v>4755</v>
      </c>
      <c r="N99" s="1" t="s">
        <v>4754</v>
      </c>
      <c r="O99" s="1" t="s">
        <v>4754</v>
      </c>
      <c r="P99" s="1">
        <f t="shared" ref="P99:P130" si="12">(COUNTIF(M99:O99,"Free"))+COUNTIF(M99:O99,"NTA/Free")</f>
        <v>0</v>
      </c>
      <c r="Q99" s="1">
        <f t="shared" ref="Q99:Q130" si="13">(COUNTIF(M99:O99,"NTA"))+COUNTIF(M99:O99,"NTA/Free")</f>
        <v>1</v>
      </c>
      <c r="R99" s="56" t="s">
        <v>4755</v>
      </c>
      <c r="S99" s="57">
        <v>1</v>
      </c>
      <c r="T99" s="47">
        <v>100</v>
      </c>
      <c r="U99" s="49"/>
      <c r="V99">
        <v>99.93</v>
      </c>
      <c r="Y99" s="1" t="s">
        <v>4755</v>
      </c>
      <c r="Z99" s="1" t="s">
        <v>4754</v>
      </c>
      <c r="AA99" s="1" t="s">
        <v>4754</v>
      </c>
      <c r="AB99" s="1">
        <f t="shared" ref="AB99:AB130" si="14">(COUNTIF(Y99:AA99,"Free"))+COUNTIF(Y99:AA99,"NTA/Free")</f>
        <v>0</v>
      </c>
      <c r="AC99" s="1">
        <f t="shared" ref="AC99:AC130" si="15">(COUNTIF(Y99:AA99,"NTA"))+COUNTIF(Y99:AA99,"NTA/Free")</f>
        <v>1</v>
      </c>
      <c r="AD99" s="59" t="s">
        <v>4755</v>
      </c>
      <c r="AE99" s="58">
        <v>1</v>
      </c>
      <c r="AF99" s="48">
        <v>99.93</v>
      </c>
      <c r="AG99" s="6"/>
      <c r="AH99" s="72">
        <v>0.99930000000000008</v>
      </c>
      <c r="AI99" s="73">
        <v>-1.0102401539419602E-3</v>
      </c>
      <c r="AJ99" s="74"/>
      <c r="AK99" s="73"/>
    </row>
    <row r="100" spans="1:37">
      <c r="A100" s="7" t="s">
        <v>4398</v>
      </c>
      <c r="B100" s="8" t="s">
        <v>4399</v>
      </c>
      <c r="C100" s="8" t="s">
        <v>4400</v>
      </c>
      <c r="D100" s="8" t="s">
        <v>4401</v>
      </c>
      <c r="E100" s="96" t="s">
        <v>104</v>
      </c>
      <c r="F100" s="9">
        <v>0</v>
      </c>
      <c r="G100" s="3">
        <v>62</v>
      </c>
      <c r="H100" s="75" t="s">
        <v>358</v>
      </c>
      <c r="I100" s="97" t="s">
        <v>4402</v>
      </c>
      <c r="K100">
        <v>100</v>
      </c>
      <c r="M100" s="1" t="s">
        <v>4755</v>
      </c>
      <c r="N100" s="1" t="s">
        <v>4755</v>
      </c>
      <c r="O100" s="1" t="s">
        <v>4754</v>
      </c>
      <c r="P100" s="1">
        <f t="shared" si="12"/>
        <v>0</v>
      </c>
      <c r="Q100" s="1">
        <f t="shared" si="13"/>
        <v>2</v>
      </c>
      <c r="R100" s="56" t="s">
        <v>4755</v>
      </c>
      <c r="S100" s="57">
        <v>1</v>
      </c>
      <c r="T100" s="47">
        <v>100</v>
      </c>
      <c r="U100" s="49"/>
      <c r="Y100" s="1" t="s">
        <v>4755</v>
      </c>
      <c r="Z100" s="1" t="s">
        <v>4754</v>
      </c>
      <c r="AA100" s="1" t="s">
        <v>4755</v>
      </c>
      <c r="AB100" s="1">
        <f t="shared" si="14"/>
        <v>0</v>
      </c>
      <c r="AC100" s="1">
        <f t="shared" si="15"/>
        <v>2</v>
      </c>
      <c r="AD100" s="59" t="s">
        <v>4755</v>
      </c>
      <c r="AE100" s="58">
        <v>0</v>
      </c>
      <c r="AF100" s="48"/>
      <c r="AG100" s="6"/>
      <c r="AH100" s="72"/>
      <c r="AI100" s="73"/>
      <c r="AJ100" s="74"/>
      <c r="AK100" s="73"/>
    </row>
    <row r="101" spans="1:37">
      <c r="A101" s="7" t="s">
        <v>687</v>
      </c>
      <c r="B101" s="8" t="s">
        <v>688</v>
      </c>
      <c r="C101" s="8" t="s">
        <v>689</v>
      </c>
      <c r="D101" s="8" t="s">
        <v>690</v>
      </c>
      <c r="E101" s="96" t="s">
        <v>64</v>
      </c>
      <c r="F101" s="9" t="s">
        <v>691</v>
      </c>
      <c r="G101" s="3">
        <v>77</v>
      </c>
      <c r="H101" s="75" t="s">
        <v>79</v>
      </c>
      <c r="I101" s="97" t="s">
        <v>692</v>
      </c>
      <c r="K101">
        <v>99.98</v>
      </c>
      <c r="L101">
        <v>100</v>
      </c>
      <c r="M101" s="1" t="s">
        <v>4754</v>
      </c>
      <c r="N101" s="1" t="s">
        <v>4755</v>
      </c>
      <c r="O101" s="1" t="s">
        <v>4755</v>
      </c>
      <c r="P101" s="1">
        <f t="shared" si="12"/>
        <v>0</v>
      </c>
      <c r="Q101" s="1">
        <f t="shared" si="13"/>
        <v>2</v>
      </c>
      <c r="R101" s="56" t="s">
        <v>4755</v>
      </c>
      <c r="S101" s="57">
        <v>2</v>
      </c>
      <c r="T101" s="47">
        <v>99.990000000000009</v>
      </c>
      <c r="U101" s="49">
        <v>9.9999999999980105E-3</v>
      </c>
      <c r="X101">
        <v>99.98</v>
      </c>
      <c r="Y101" s="1" t="s">
        <v>4754</v>
      </c>
      <c r="Z101" s="1" t="s">
        <v>4754</v>
      </c>
      <c r="AA101" s="1" t="s">
        <v>4755</v>
      </c>
      <c r="AB101" s="1">
        <f t="shared" si="14"/>
        <v>0</v>
      </c>
      <c r="AC101" s="1">
        <f t="shared" si="15"/>
        <v>1</v>
      </c>
      <c r="AD101" s="59" t="s">
        <v>4755</v>
      </c>
      <c r="AE101" s="58">
        <v>1</v>
      </c>
      <c r="AF101" s="48">
        <v>99.98</v>
      </c>
      <c r="AG101" s="6"/>
      <c r="AH101" s="72">
        <v>0.99989998999899987</v>
      </c>
      <c r="AI101" s="73">
        <v>-1.4429114788137978E-4</v>
      </c>
      <c r="AJ101" s="74"/>
      <c r="AK101" s="73"/>
    </row>
    <row r="102" spans="1:37">
      <c r="A102" s="7" t="s">
        <v>1713</v>
      </c>
      <c r="B102" s="8" t="s">
        <v>1714</v>
      </c>
      <c r="C102" s="8" t="s">
        <v>1715</v>
      </c>
      <c r="D102" s="8" t="s">
        <v>1716</v>
      </c>
      <c r="E102" s="96" t="s">
        <v>13</v>
      </c>
      <c r="F102" s="9" t="s">
        <v>1717</v>
      </c>
      <c r="G102" s="3">
        <v>2</v>
      </c>
      <c r="H102" s="75" t="s">
        <v>15</v>
      </c>
      <c r="I102" s="97" t="s">
        <v>1718</v>
      </c>
      <c r="K102">
        <v>99.99</v>
      </c>
      <c r="M102" s="1" t="s">
        <v>4755</v>
      </c>
      <c r="N102" s="1" t="s">
        <v>4755</v>
      </c>
      <c r="O102" s="1" t="s">
        <v>4755</v>
      </c>
      <c r="P102" s="1">
        <f t="shared" si="12"/>
        <v>0</v>
      </c>
      <c r="Q102" s="1">
        <f t="shared" si="13"/>
        <v>3</v>
      </c>
      <c r="R102" s="56" t="s">
        <v>4755</v>
      </c>
      <c r="S102" s="57">
        <v>1</v>
      </c>
      <c r="T102" s="47">
        <v>99.99</v>
      </c>
      <c r="U102" s="49"/>
      <c r="W102">
        <v>99.99</v>
      </c>
      <c r="Y102" s="1" t="s">
        <v>4755</v>
      </c>
      <c r="Z102" s="1" t="s">
        <v>4755</v>
      </c>
      <c r="AA102" s="1" t="s">
        <v>4755</v>
      </c>
      <c r="AB102" s="1">
        <f t="shared" si="14"/>
        <v>0</v>
      </c>
      <c r="AC102" s="1">
        <f t="shared" si="15"/>
        <v>3</v>
      </c>
      <c r="AD102" s="59" t="s">
        <v>4755</v>
      </c>
      <c r="AE102" s="58">
        <v>1</v>
      </c>
      <c r="AF102" s="48">
        <v>99.99</v>
      </c>
      <c r="AG102" s="6"/>
      <c r="AH102" s="72">
        <v>1</v>
      </c>
      <c r="AI102" s="73">
        <v>0</v>
      </c>
      <c r="AJ102" s="74"/>
      <c r="AK102" s="73"/>
    </row>
    <row r="103" spans="1:37">
      <c r="A103" s="7" t="s">
        <v>1227</v>
      </c>
      <c r="B103" s="8" t="s">
        <v>1228</v>
      </c>
      <c r="C103" s="8" t="s">
        <v>1229</v>
      </c>
      <c r="D103" s="8" t="s">
        <v>1230</v>
      </c>
      <c r="E103" s="96" t="s">
        <v>13</v>
      </c>
      <c r="F103" s="9" t="s">
        <v>1231</v>
      </c>
      <c r="G103" s="3">
        <v>1</v>
      </c>
      <c r="H103" s="75" t="s">
        <v>34</v>
      </c>
      <c r="I103" s="97" t="s">
        <v>1232</v>
      </c>
      <c r="K103">
        <v>99.99</v>
      </c>
      <c r="M103" s="1" t="s">
        <v>4754</v>
      </c>
      <c r="N103" s="1" t="s">
        <v>4755</v>
      </c>
      <c r="O103" s="1" t="s">
        <v>4754</v>
      </c>
      <c r="P103" s="1">
        <f t="shared" si="12"/>
        <v>0</v>
      </c>
      <c r="Q103" s="1">
        <f t="shared" si="13"/>
        <v>1</v>
      </c>
      <c r="R103" s="56" t="s">
        <v>4755</v>
      </c>
      <c r="S103" s="57">
        <v>1</v>
      </c>
      <c r="T103" s="47">
        <v>99.99</v>
      </c>
      <c r="U103" s="49"/>
      <c r="Y103" s="1" t="s">
        <v>4755</v>
      </c>
      <c r="Z103" s="1" t="s">
        <v>4754</v>
      </c>
      <c r="AA103" s="1" t="s">
        <v>4754</v>
      </c>
      <c r="AB103" s="1">
        <f t="shared" si="14"/>
        <v>0</v>
      </c>
      <c r="AC103" s="1">
        <f t="shared" si="15"/>
        <v>1</v>
      </c>
      <c r="AD103" s="59" t="s">
        <v>4755</v>
      </c>
      <c r="AE103" s="58">
        <v>0</v>
      </c>
      <c r="AF103" s="48"/>
      <c r="AG103" s="6"/>
      <c r="AH103" s="72"/>
      <c r="AI103" s="73"/>
      <c r="AJ103" s="74"/>
      <c r="AK103" s="73"/>
    </row>
    <row r="104" spans="1:37">
      <c r="A104" s="7" t="s">
        <v>2396</v>
      </c>
      <c r="B104" s="8" t="s">
        <v>2397</v>
      </c>
      <c r="C104" s="8" t="s">
        <v>2398</v>
      </c>
      <c r="D104" s="8" t="s">
        <v>2399</v>
      </c>
      <c r="E104" s="96" t="s">
        <v>13</v>
      </c>
      <c r="F104" s="9" t="s">
        <v>2400</v>
      </c>
      <c r="G104" s="3">
        <v>2</v>
      </c>
      <c r="H104" s="75" t="s">
        <v>15</v>
      </c>
      <c r="I104" s="97" t="s">
        <v>2401</v>
      </c>
      <c r="K104">
        <v>99.99</v>
      </c>
      <c r="M104" s="1" t="s">
        <v>4754</v>
      </c>
      <c r="N104" s="1" t="s">
        <v>4755</v>
      </c>
      <c r="O104" s="1" t="s">
        <v>4755</v>
      </c>
      <c r="P104" s="1">
        <f t="shared" si="12"/>
        <v>0</v>
      </c>
      <c r="Q104" s="1">
        <f t="shared" si="13"/>
        <v>2</v>
      </c>
      <c r="R104" s="56" t="s">
        <v>4755</v>
      </c>
      <c r="S104" s="57">
        <v>1</v>
      </c>
      <c r="T104" s="47">
        <v>99.99</v>
      </c>
      <c r="U104" s="49"/>
      <c r="W104">
        <v>99.98</v>
      </c>
      <c r="Y104" s="1" t="s">
        <v>4754</v>
      </c>
      <c r="Z104" s="1" t="s">
        <v>4755</v>
      </c>
      <c r="AA104" s="1" t="s">
        <v>4754</v>
      </c>
      <c r="AB104" s="1">
        <f t="shared" si="14"/>
        <v>0</v>
      </c>
      <c r="AC104" s="1">
        <f t="shared" si="15"/>
        <v>1</v>
      </c>
      <c r="AD104" s="59" t="s">
        <v>4755</v>
      </c>
      <c r="AE104" s="58">
        <v>1</v>
      </c>
      <c r="AF104" s="48">
        <v>99.98</v>
      </c>
      <c r="AG104" s="6"/>
      <c r="AH104" s="72">
        <v>0.99989998999899998</v>
      </c>
      <c r="AI104" s="73">
        <v>-1.4429114788121959E-4</v>
      </c>
      <c r="AJ104" s="74"/>
      <c r="AK104" s="73"/>
    </row>
    <row r="105" spans="1:37">
      <c r="A105" s="7" t="s">
        <v>3164</v>
      </c>
      <c r="B105" s="8" t="s">
        <v>3165</v>
      </c>
      <c r="C105" s="8" t="s">
        <v>3166</v>
      </c>
      <c r="D105" s="8" t="s">
        <v>3167</v>
      </c>
      <c r="E105" s="96" t="s">
        <v>13</v>
      </c>
      <c r="F105" s="9" t="s">
        <v>3168</v>
      </c>
      <c r="G105" s="3">
        <v>2</v>
      </c>
      <c r="H105" s="75" t="s">
        <v>15</v>
      </c>
      <c r="I105" s="97" t="s">
        <v>3169</v>
      </c>
      <c r="K105">
        <v>99.99</v>
      </c>
      <c r="M105" s="1" t="s">
        <v>4754</v>
      </c>
      <c r="N105" s="1" t="s">
        <v>4755</v>
      </c>
      <c r="O105" s="1" t="s">
        <v>4754</v>
      </c>
      <c r="P105" s="1">
        <f t="shared" si="12"/>
        <v>0</v>
      </c>
      <c r="Q105" s="1">
        <f t="shared" si="13"/>
        <v>1</v>
      </c>
      <c r="R105" s="56" t="s">
        <v>4755</v>
      </c>
      <c r="S105" s="57">
        <v>1</v>
      </c>
      <c r="T105" s="47">
        <v>99.99</v>
      </c>
      <c r="U105" s="49"/>
      <c r="W105">
        <v>99.99</v>
      </c>
      <c r="X105">
        <v>99.96</v>
      </c>
      <c r="Y105" s="1" t="s">
        <v>4755</v>
      </c>
      <c r="Z105" s="1" t="s">
        <v>4755</v>
      </c>
      <c r="AA105" s="1" t="s">
        <v>4755</v>
      </c>
      <c r="AB105" s="1">
        <f t="shared" si="14"/>
        <v>0</v>
      </c>
      <c r="AC105" s="1">
        <f t="shared" si="15"/>
        <v>3</v>
      </c>
      <c r="AD105" s="59" t="s">
        <v>4755</v>
      </c>
      <c r="AE105" s="58">
        <v>2</v>
      </c>
      <c r="AF105" s="48">
        <v>99.974999999999994</v>
      </c>
      <c r="AG105" s="6">
        <v>1.5000000000000568E-2</v>
      </c>
      <c r="AH105" s="72">
        <v>0.99984998499849986</v>
      </c>
      <c r="AI105" s="73">
        <v>-2.1644213391266005E-4</v>
      </c>
      <c r="AJ105" s="74"/>
      <c r="AK105" s="73"/>
    </row>
    <row r="106" spans="1:37">
      <c r="A106" s="7" t="s">
        <v>2922</v>
      </c>
      <c r="B106" s="8" t="s">
        <v>2923</v>
      </c>
      <c r="C106" s="8" t="s">
        <v>2924</v>
      </c>
      <c r="D106" s="8" t="s">
        <v>2925</v>
      </c>
      <c r="E106" s="96" t="s">
        <v>13</v>
      </c>
      <c r="F106" s="9" t="s">
        <v>2926</v>
      </c>
      <c r="G106" s="3">
        <v>1</v>
      </c>
      <c r="H106" s="75" t="s">
        <v>34</v>
      </c>
      <c r="I106" s="97" t="s">
        <v>2927</v>
      </c>
      <c r="K106">
        <v>99.99</v>
      </c>
      <c r="M106" s="1" t="s">
        <v>4754</v>
      </c>
      <c r="N106" s="1" t="s">
        <v>4755</v>
      </c>
      <c r="O106" s="1" t="s">
        <v>4755</v>
      </c>
      <c r="P106" s="1">
        <f t="shared" si="12"/>
        <v>0</v>
      </c>
      <c r="Q106" s="1">
        <f t="shared" si="13"/>
        <v>2</v>
      </c>
      <c r="R106" s="56" t="s">
        <v>4755</v>
      </c>
      <c r="S106" s="57">
        <v>1</v>
      </c>
      <c r="T106" s="47">
        <v>99.99</v>
      </c>
      <c r="U106" s="49"/>
      <c r="Y106" s="1" t="s">
        <v>4755</v>
      </c>
      <c r="Z106" s="1" t="s">
        <v>4754</v>
      </c>
      <c r="AA106" s="1" t="s">
        <v>4754</v>
      </c>
      <c r="AB106" s="1">
        <f t="shared" si="14"/>
        <v>0</v>
      </c>
      <c r="AC106" s="1">
        <f t="shared" si="15"/>
        <v>1</v>
      </c>
      <c r="AD106" s="59" t="s">
        <v>4755</v>
      </c>
      <c r="AE106" s="58">
        <v>0</v>
      </c>
      <c r="AF106" s="48"/>
      <c r="AG106" s="6"/>
      <c r="AH106" s="72"/>
      <c r="AI106" s="73"/>
      <c r="AJ106" s="74"/>
      <c r="AK106" s="73"/>
    </row>
    <row r="107" spans="1:37">
      <c r="A107" s="7" t="s">
        <v>3583</v>
      </c>
      <c r="B107" s="8" t="s">
        <v>3584</v>
      </c>
      <c r="C107" s="8" t="s">
        <v>3585</v>
      </c>
      <c r="D107" s="8" t="s">
        <v>3586</v>
      </c>
      <c r="E107" s="96" t="s">
        <v>40</v>
      </c>
      <c r="F107" s="9" t="s">
        <v>867</v>
      </c>
      <c r="G107" s="3">
        <v>2</v>
      </c>
      <c r="H107" s="75" t="s">
        <v>15</v>
      </c>
      <c r="I107" s="97" t="s">
        <v>3587</v>
      </c>
      <c r="J107">
        <v>99.99</v>
      </c>
      <c r="M107" s="1" t="s">
        <v>4755</v>
      </c>
      <c r="N107" s="1" t="s">
        <v>4754</v>
      </c>
      <c r="O107" s="1" t="s">
        <v>4754</v>
      </c>
      <c r="P107" s="1">
        <f t="shared" si="12"/>
        <v>0</v>
      </c>
      <c r="Q107" s="1">
        <f t="shared" si="13"/>
        <v>1</v>
      </c>
      <c r="R107" s="56" t="s">
        <v>4755</v>
      </c>
      <c r="S107" s="57">
        <v>1</v>
      </c>
      <c r="T107" s="47">
        <v>99.99</v>
      </c>
      <c r="U107" s="49"/>
      <c r="X107">
        <v>99.97</v>
      </c>
      <c r="Y107" s="1" t="s">
        <v>4754</v>
      </c>
      <c r="Z107" s="1" t="s">
        <v>4755</v>
      </c>
      <c r="AA107" s="1" t="s">
        <v>4755</v>
      </c>
      <c r="AB107" s="1">
        <f t="shared" si="14"/>
        <v>0</v>
      </c>
      <c r="AC107" s="1">
        <f t="shared" si="15"/>
        <v>2</v>
      </c>
      <c r="AD107" s="59" t="s">
        <v>4755</v>
      </c>
      <c r="AE107" s="58">
        <v>1</v>
      </c>
      <c r="AF107" s="48">
        <v>99.97</v>
      </c>
      <c r="AG107" s="6"/>
      <c r="AH107" s="72">
        <v>0.99979997999799985</v>
      </c>
      <c r="AI107" s="73">
        <v>-2.8859672848559234E-4</v>
      </c>
      <c r="AJ107" s="74"/>
      <c r="AK107" s="73"/>
    </row>
    <row r="108" spans="1:37">
      <c r="A108" s="7" t="s">
        <v>3829</v>
      </c>
      <c r="B108" s="8" t="s">
        <v>3830</v>
      </c>
      <c r="C108" s="8" t="s">
        <v>3831</v>
      </c>
      <c r="D108" s="8" t="s">
        <v>3832</v>
      </c>
      <c r="E108" s="96" t="s">
        <v>13</v>
      </c>
      <c r="F108" s="9" t="s">
        <v>3833</v>
      </c>
      <c r="G108" s="3">
        <v>2</v>
      </c>
      <c r="H108" s="75" t="s">
        <v>15</v>
      </c>
      <c r="I108" s="97" t="s">
        <v>3834</v>
      </c>
      <c r="L108">
        <v>99.99</v>
      </c>
      <c r="M108" s="1" t="s">
        <v>4754</v>
      </c>
      <c r="N108" s="1" t="s">
        <v>4755</v>
      </c>
      <c r="O108" s="1" t="s">
        <v>4755</v>
      </c>
      <c r="P108" s="1">
        <f t="shared" si="12"/>
        <v>0</v>
      </c>
      <c r="Q108" s="1">
        <f t="shared" si="13"/>
        <v>2</v>
      </c>
      <c r="R108" s="56" t="s">
        <v>4755</v>
      </c>
      <c r="S108" s="57">
        <v>1</v>
      </c>
      <c r="T108" s="47">
        <v>99.99</v>
      </c>
      <c r="U108" s="49"/>
      <c r="V108">
        <v>99.99</v>
      </c>
      <c r="X108">
        <v>99.98</v>
      </c>
      <c r="Y108" s="1" t="s">
        <v>4755</v>
      </c>
      <c r="Z108" s="1" t="s">
        <v>4755</v>
      </c>
      <c r="AA108" s="1" t="s">
        <v>4755</v>
      </c>
      <c r="AB108" s="1">
        <f t="shared" si="14"/>
        <v>0</v>
      </c>
      <c r="AC108" s="1">
        <f t="shared" si="15"/>
        <v>3</v>
      </c>
      <c r="AD108" s="59" t="s">
        <v>4755</v>
      </c>
      <c r="AE108" s="58">
        <v>2</v>
      </c>
      <c r="AF108" s="48">
        <v>99.984999999999999</v>
      </c>
      <c r="AG108" s="6">
        <v>4.9999999999954525E-3</v>
      </c>
      <c r="AH108" s="72">
        <v>0.99994999499949999</v>
      </c>
      <c r="AI108" s="73">
        <v>-7.2143770030674048E-5</v>
      </c>
      <c r="AJ108" s="74"/>
      <c r="AK108" s="73"/>
    </row>
    <row r="109" spans="1:37">
      <c r="A109" s="7" t="s">
        <v>3895</v>
      </c>
      <c r="B109" s="8" t="s">
        <v>3896</v>
      </c>
      <c r="C109" s="8" t="s">
        <v>3897</v>
      </c>
      <c r="D109" s="8" t="s">
        <v>3898</v>
      </c>
      <c r="E109" s="96" t="s">
        <v>64</v>
      </c>
      <c r="F109" s="9" t="s">
        <v>3899</v>
      </c>
      <c r="G109" s="3">
        <v>60</v>
      </c>
      <c r="H109" s="75" t="s">
        <v>15</v>
      </c>
      <c r="I109" s="97" t="s">
        <v>3900</v>
      </c>
      <c r="J109">
        <v>99.99</v>
      </c>
      <c r="M109" s="1" t="s">
        <v>4755</v>
      </c>
      <c r="N109" s="1" t="s">
        <v>4754</v>
      </c>
      <c r="O109" s="1" t="s">
        <v>4755</v>
      </c>
      <c r="P109" s="1">
        <f t="shared" si="12"/>
        <v>0</v>
      </c>
      <c r="Q109" s="1">
        <f t="shared" si="13"/>
        <v>2</v>
      </c>
      <c r="R109" s="56" t="s">
        <v>4755</v>
      </c>
      <c r="S109" s="57">
        <v>1</v>
      </c>
      <c r="T109" s="47">
        <v>99.99</v>
      </c>
      <c r="U109" s="49"/>
      <c r="Y109" s="1" t="s">
        <v>4755</v>
      </c>
      <c r="Z109" s="1" t="s">
        <v>4754</v>
      </c>
      <c r="AA109" s="1" t="s">
        <v>4754</v>
      </c>
      <c r="AB109" s="1">
        <f t="shared" si="14"/>
        <v>0</v>
      </c>
      <c r="AC109" s="1">
        <f t="shared" si="15"/>
        <v>1</v>
      </c>
      <c r="AD109" s="59" t="s">
        <v>4755</v>
      </c>
      <c r="AE109" s="58">
        <v>0</v>
      </c>
      <c r="AF109" s="48"/>
      <c r="AG109" s="6"/>
      <c r="AH109" s="72"/>
      <c r="AI109" s="73"/>
      <c r="AJ109" s="74"/>
      <c r="AK109" s="73"/>
    </row>
    <row r="110" spans="1:37">
      <c r="A110" s="7" t="s">
        <v>4215</v>
      </c>
      <c r="B110" s="8" t="s">
        <v>4216</v>
      </c>
      <c r="C110" s="8" t="s">
        <v>4217</v>
      </c>
      <c r="D110" s="8" t="s">
        <v>4218</v>
      </c>
      <c r="E110" s="96" t="s">
        <v>13</v>
      </c>
      <c r="F110" s="9" t="s">
        <v>4219</v>
      </c>
      <c r="G110" s="3">
        <v>2</v>
      </c>
      <c r="H110" s="75" t="s">
        <v>15</v>
      </c>
      <c r="I110" s="97" t="s">
        <v>4220</v>
      </c>
      <c r="K110">
        <v>99.99</v>
      </c>
      <c r="M110" s="1" t="s">
        <v>4754</v>
      </c>
      <c r="N110" s="1" t="s">
        <v>4755</v>
      </c>
      <c r="O110" s="1" t="s">
        <v>4754</v>
      </c>
      <c r="P110" s="1">
        <f t="shared" si="12"/>
        <v>0</v>
      </c>
      <c r="Q110" s="1">
        <f t="shared" si="13"/>
        <v>1</v>
      </c>
      <c r="R110" s="56" t="s">
        <v>4755</v>
      </c>
      <c r="S110" s="57">
        <v>1</v>
      </c>
      <c r="T110" s="47">
        <v>99.99</v>
      </c>
      <c r="U110" s="49"/>
      <c r="V110">
        <v>99.99</v>
      </c>
      <c r="W110">
        <v>99.43</v>
      </c>
      <c r="X110">
        <v>99.98</v>
      </c>
      <c r="Y110" s="1" t="s">
        <v>4755</v>
      </c>
      <c r="Z110" s="1" t="s">
        <v>4755</v>
      </c>
      <c r="AA110" s="1" t="s">
        <v>4755</v>
      </c>
      <c r="AB110" s="1">
        <f t="shared" si="14"/>
        <v>0</v>
      </c>
      <c r="AC110" s="1">
        <f t="shared" si="15"/>
        <v>3</v>
      </c>
      <c r="AD110" s="59" t="s">
        <v>4755</v>
      </c>
      <c r="AE110" s="58">
        <v>3</v>
      </c>
      <c r="AF110" s="48">
        <v>99.800000000000011</v>
      </c>
      <c r="AG110" s="6">
        <v>0.26166135875720131</v>
      </c>
      <c r="AH110" s="72">
        <v>0.99809980998099823</v>
      </c>
      <c r="AI110" s="73">
        <v>-2.7440026067812834E-3</v>
      </c>
      <c r="AJ110" s="74"/>
      <c r="AK110" s="73"/>
    </row>
    <row r="111" spans="1:37">
      <c r="A111" s="7" t="s">
        <v>1730</v>
      </c>
      <c r="B111" s="8" t="s">
        <v>1731</v>
      </c>
      <c r="C111" s="8" t="s">
        <v>1732</v>
      </c>
      <c r="D111" s="8" t="s">
        <v>1733</v>
      </c>
      <c r="E111" s="96" t="s">
        <v>97</v>
      </c>
      <c r="F111" s="9" t="s">
        <v>973</v>
      </c>
      <c r="G111" s="3">
        <v>1</v>
      </c>
      <c r="H111" s="75" t="s">
        <v>34</v>
      </c>
      <c r="I111" s="97" t="s">
        <v>1734</v>
      </c>
      <c r="K111">
        <v>99.98</v>
      </c>
      <c r="M111" s="1" t="s">
        <v>4755</v>
      </c>
      <c r="N111" s="1" t="s">
        <v>4755</v>
      </c>
      <c r="O111" s="1" t="s">
        <v>4755</v>
      </c>
      <c r="P111" s="1">
        <f t="shared" si="12"/>
        <v>0</v>
      </c>
      <c r="Q111" s="1">
        <f t="shared" si="13"/>
        <v>3</v>
      </c>
      <c r="R111" s="56" t="s">
        <v>4755</v>
      </c>
      <c r="S111" s="57">
        <v>1</v>
      </c>
      <c r="T111" s="47">
        <v>99.98</v>
      </c>
      <c r="U111" s="49"/>
      <c r="V111">
        <v>100</v>
      </c>
      <c r="Y111" s="1" t="s">
        <v>4755</v>
      </c>
      <c r="Z111" s="1" t="s">
        <v>4754</v>
      </c>
      <c r="AA111" s="1" t="s">
        <v>4755</v>
      </c>
      <c r="AB111" s="1">
        <f t="shared" si="14"/>
        <v>0</v>
      </c>
      <c r="AC111" s="1">
        <f t="shared" si="15"/>
        <v>2</v>
      </c>
      <c r="AD111" s="59" t="s">
        <v>4755</v>
      </c>
      <c r="AE111" s="58">
        <v>1</v>
      </c>
      <c r="AF111" s="48">
        <v>100</v>
      </c>
      <c r="AG111" s="6"/>
      <c r="AH111" s="72">
        <v>1.0002000400080016</v>
      </c>
      <c r="AI111" s="73">
        <v>2.885678659263109E-4</v>
      </c>
      <c r="AJ111" s="74"/>
      <c r="AK111" s="73"/>
    </row>
    <row r="112" spans="1:37">
      <c r="A112" s="7" t="s">
        <v>1878</v>
      </c>
      <c r="B112" s="8" t="s">
        <v>1879</v>
      </c>
      <c r="C112" s="8" t="s">
        <v>1880</v>
      </c>
      <c r="D112" s="8" t="s">
        <v>1881</v>
      </c>
      <c r="E112" s="96" t="s">
        <v>104</v>
      </c>
      <c r="F112" s="9" t="s">
        <v>1882</v>
      </c>
      <c r="G112" s="3">
        <v>1</v>
      </c>
      <c r="H112" s="75" t="s">
        <v>34</v>
      </c>
      <c r="I112" s="97" t="s">
        <v>1883</v>
      </c>
      <c r="J112">
        <v>99.98</v>
      </c>
      <c r="M112" s="1" t="s">
        <v>4755</v>
      </c>
      <c r="N112" s="1" t="s">
        <v>4754</v>
      </c>
      <c r="O112" s="1" t="s">
        <v>4754</v>
      </c>
      <c r="P112" s="1">
        <f t="shared" si="12"/>
        <v>0</v>
      </c>
      <c r="Q112" s="1">
        <f t="shared" si="13"/>
        <v>1</v>
      </c>
      <c r="R112" s="56" t="s">
        <v>4755</v>
      </c>
      <c r="S112" s="57">
        <v>1</v>
      </c>
      <c r="T112" s="47">
        <v>99.98</v>
      </c>
      <c r="U112" s="49"/>
      <c r="V112">
        <v>99.99</v>
      </c>
      <c r="Y112" s="1" t="s">
        <v>4755</v>
      </c>
      <c r="Z112" s="1" t="s">
        <v>4754</v>
      </c>
      <c r="AA112" s="1" t="s">
        <v>4754</v>
      </c>
      <c r="AB112" s="1">
        <f t="shared" si="14"/>
        <v>0</v>
      </c>
      <c r="AC112" s="1">
        <f t="shared" si="15"/>
        <v>1</v>
      </c>
      <c r="AD112" s="59" t="s">
        <v>4755</v>
      </c>
      <c r="AE112" s="58">
        <v>1</v>
      </c>
      <c r="AF112" s="48">
        <v>99.99</v>
      </c>
      <c r="AG112" s="6"/>
      <c r="AH112" s="72">
        <v>1.0001000200040007</v>
      </c>
      <c r="AI112" s="73">
        <v>1.442911478811473E-4</v>
      </c>
      <c r="AJ112" s="74"/>
      <c r="AK112" s="73"/>
    </row>
    <row r="113" spans="1:37">
      <c r="A113" s="7" t="s">
        <v>2509</v>
      </c>
      <c r="B113" s="8" t="s">
        <v>2510</v>
      </c>
      <c r="C113" s="8" t="s">
        <v>2511</v>
      </c>
      <c r="D113" s="8" t="s">
        <v>2512</v>
      </c>
      <c r="E113" s="96" t="s">
        <v>13</v>
      </c>
      <c r="F113" s="9" t="s">
        <v>347</v>
      </c>
      <c r="G113" s="3">
        <v>2</v>
      </c>
      <c r="H113" s="75" t="s">
        <v>15</v>
      </c>
      <c r="I113" s="97" t="s">
        <v>2513</v>
      </c>
      <c r="L113">
        <v>99.98</v>
      </c>
      <c r="M113" s="1" t="s">
        <v>4754</v>
      </c>
      <c r="N113" s="1" t="s">
        <v>4755</v>
      </c>
      <c r="O113" s="1" t="s">
        <v>4755</v>
      </c>
      <c r="P113" s="1">
        <f t="shared" si="12"/>
        <v>0</v>
      </c>
      <c r="Q113" s="1">
        <f t="shared" si="13"/>
        <v>2</v>
      </c>
      <c r="R113" s="56" t="s">
        <v>4755</v>
      </c>
      <c r="S113" s="57">
        <v>1</v>
      </c>
      <c r="T113" s="47">
        <v>99.98</v>
      </c>
      <c r="U113" s="49"/>
      <c r="V113">
        <v>99.74</v>
      </c>
      <c r="W113">
        <v>99.93</v>
      </c>
      <c r="X113">
        <v>99.52</v>
      </c>
      <c r="Y113" s="1" t="s">
        <v>4755</v>
      </c>
      <c r="Z113" s="1" t="s">
        <v>4755</v>
      </c>
      <c r="AA113" s="1" t="s">
        <v>4755</v>
      </c>
      <c r="AB113" s="1">
        <f t="shared" si="14"/>
        <v>0</v>
      </c>
      <c r="AC113" s="1">
        <f t="shared" si="15"/>
        <v>3</v>
      </c>
      <c r="AD113" s="59" t="s">
        <v>4755</v>
      </c>
      <c r="AE113" s="58">
        <v>3</v>
      </c>
      <c r="AF113" s="48">
        <v>99.73</v>
      </c>
      <c r="AG113" s="6">
        <v>0.16753109164172511</v>
      </c>
      <c r="AH113" s="72">
        <v>0.99749949989997999</v>
      </c>
      <c r="AI113" s="73">
        <v>-3.6119768526292157E-3</v>
      </c>
      <c r="AJ113" s="74"/>
      <c r="AK113" s="73"/>
    </row>
    <row r="114" spans="1:37">
      <c r="A114" s="7" t="s">
        <v>2711</v>
      </c>
      <c r="B114" s="8" t="s">
        <v>2712</v>
      </c>
      <c r="C114" s="8" t="s">
        <v>2713</v>
      </c>
      <c r="D114" s="8" t="s">
        <v>2714</v>
      </c>
      <c r="E114" s="96" t="s">
        <v>104</v>
      </c>
      <c r="F114" s="9" t="s">
        <v>2715</v>
      </c>
      <c r="G114" s="3">
        <v>2</v>
      </c>
      <c r="H114" s="75" t="s">
        <v>15</v>
      </c>
      <c r="I114" s="97" t="s">
        <v>2716</v>
      </c>
      <c r="J114">
        <v>99.98</v>
      </c>
      <c r="M114" s="1" t="s">
        <v>4755</v>
      </c>
      <c r="N114" s="1" t="s">
        <v>4755</v>
      </c>
      <c r="O114" s="1" t="s">
        <v>4755</v>
      </c>
      <c r="P114" s="1">
        <f t="shared" si="12"/>
        <v>0</v>
      </c>
      <c r="Q114" s="1">
        <f t="shared" si="13"/>
        <v>3</v>
      </c>
      <c r="R114" s="56" t="s">
        <v>4755</v>
      </c>
      <c r="S114" s="57">
        <v>1</v>
      </c>
      <c r="T114" s="47">
        <v>99.98</v>
      </c>
      <c r="U114" s="49"/>
      <c r="W114">
        <v>99.85</v>
      </c>
      <c r="Y114" s="1" t="s">
        <v>4755</v>
      </c>
      <c r="Z114" s="1" t="s">
        <v>4755</v>
      </c>
      <c r="AA114" s="1" t="s">
        <v>4755</v>
      </c>
      <c r="AB114" s="1">
        <f t="shared" si="14"/>
        <v>0</v>
      </c>
      <c r="AC114" s="1">
        <f t="shared" si="15"/>
        <v>3</v>
      </c>
      <c r="AD114" s="59" t="s">
        <v>4755</v>
      </c>
      <c r="AE114" s="58">
        <v>1</v>
      </c>
      <c r="AF114" s="48">
        <v>99.85</v>
      </c>
      <c r="AG114" s="6"/>
      <c r="AH114" s="72">
        <v>0.99869973994798955</v>
      </c>
      <c r="AI114" s="73">
        <v>-1.8770993521881646E-3</v>
      </c>
      <c r="AJ114" s="74"/>
      <c r="AK114" s="73"/>
    </row>
    <row r="115" spans="1:37">
      <c r="A115" s="7" t="s">
        <v>3840</v>
      </c>
      <c r="B115" s="8" t="s">
        <v>3841</v>
      </c>
      <c r="C115" s="8" t="s">
        <v>3842</v>
      </c>
      <c r="D115" s="8" t="s">
        <v>3843</v>
      </c>
      <c r="E115" s="96" t="s">
        <v>697</v>
      </c>
      <c r="F115" s="9" t="s">
        <v>3844</v>
      </c>
      <c r="G115" s="3">
        <v>2</v>
      </c>
      <c r="H115" s="75" t="s">
        <v>15</v>
      </c>
      <c r="I115" s="97" t="s">
        <v>3845</v>
      </c>
      <c r="J115">
        <v>99.98</v>
      </c>
      <c r="M115" s="1" t="s">
        <v>4755</v>
      </c>
      <c r="N115" s="1" t="s">
        <v>4754</v>
      </c>
      <c r="O115" s="1" t="s">
        <v>4754</v>
      </c>
      <c r="P115" s="1">
        <f t="shared" si="12"/>
        <v>0</v>
      </c>
      <c r="Q115" s="1">
        <f t="shared" si="13"/>
        <v>1</v>
      </c>
      <c r="R115" s="56" t="s">
        <v>4755</v>
      </c>
      <c r="S115" s="57">
        <v>1</v>
      </c>
      <c r="T115" s="47">
        <v>99.98</v>
      </c>
      <c r="U115" s="49"/>
      <c r="Y115" s="1" t="s">
        <v>4754</v>
      </c>
      <c r="Z115" s="1" t="s">
        <v>4755</v>
      </c>
      <c r="AA115" s="1" t="s">
        <v>4755</v>
      </c>
      <c r="AB115" s="1">
        <f t="shared" si="14"/>
        <v>0</v>
      </c>
      <c r="AC115" s="1">
        <f t="shared" si="15"/>
        <v>2</v>
      </c>
      <c r="AD115" s="59" t="s">
        <v>4755</v>
      </c>
      <c r="AE115" s="58">
        <v>0</v>
      </c>
      <c r="AF115" s="48"/>
      <c r="AG115" s="6"/>
      <c r="AH115" s="72"/>
      <c r="AI115" s="73"/>
      <c r="AJ115" s="74"/>
      <c r="AK115" s="73"/>
    </row>
    <row r="116" spans="1:37">
      <c r="A116" s="7" t="s">
        <v>1758</v>
      </c>
      <c r="B116" s="8" t="s">
        <v>1759</v>
      </c>
      <c r="C116" s="8" t="s">
        <v>1760</v>
      </c>
      <c r="D116" s="8" t="s">
        <v>1761</v>
      </c>
      <c r="E116" s="96" t="s">
        <v>13</v>
      </c>
      <c r="F116" s="9" t="s">
        <v>364</v>
      </c>
      <c r="G116" s="3">
        <v>1</v>
      </c>
      <c r="H116" s="75" t="s">
        <v>34</v>
      </c>
      <c r="I116" s="97" t="s">
        <v>1762</v>
      </c>
      <c r="K116">
        <v>99.97</v>
      </c>
      <c r="M116" s="1" t="s">
        <v>4755</v>
      </c>
      <c r="N116" s="1" t="s">
        <v>4755</v>
      </c>
      <c r="O116" s="1" t="s">
        <v>4754</v>
      </c>
      <c r="P116" s="1">
        <f t="shared" si="12"/>
        <v>0</v>
      </c>
      <c r="Q116" s="1">
        <f t="shared" si="13"/>
        <v>2</v>
      </c>
      <c r="R116" s="56" t="s">
        <v>4755</v>
      </c>
      <c r="S116" s="57">
        <v>1</v>
      </c>
      <c r="T116" s="47">
        <v>99.97</v>
      </c>
      <c r="U116" s="49"/>
      <c r="V116">
        <v>99.74</v>
      </c>
      <c r="X116">
        <v>100</v>
      </c>
      <c r="Y116" s="1" t="s">
        <v>4755</v>
      </c>
      <c r="Z116" s="1" t="s">
        <v>4754</v>
      </c>
      <c r="AA116" s="1" t="s">
        <v>4755</v>
      </c>
      <c r="AB116" s="1">
        <f t="shared" si="14"/>
        <v>0</v>
      </c>
      <c r="AC116" s="1">
        <f t="shared" si="15"/>
        <v>2</v>
      </c>
      <c r="AD116" s="59" t="s">
        <v>4755</v>
      </c>
      <c r="AE116" s="58">
        <v>2</v>
      </c>
      <c r="AF116" s="48">
        <v>99.87</v>
      </c>
      <c r="AG116" s="6">
        <v>0.13000000000000256</v>
      </c>
      <c r="AH116" s="72">
        <v>0.99899969990997306</v>
      </c>
      <c r="AI116" s="73">
        <v>-1.4438502414992596E-3</v>
      </c>
      <c r="AJ116" s="74"/>
      <c r="AK116" s="73"/>
    </row>
    <row r="117" spans="1:37">
      <c r="A117" s="7" t="s">
        <v>1568</v>
      </c>
      <c r="B117" s="8" t="s">
        <v>1569</v>
      </c>
      <c r="C117" s="8" t="s">
        <v>1570</v>
      </c>
      <c r="D117" s="8" t="s">
        <v>1571</v>
      </c>
      <c r="E117" s="96" t="s">
        <v>40</v>
      </c>
      <c r="F117" s="9" t="s">
        <v>1572</v>
      </c>
      <c r="G117" s="3">
        <v>2</v>
      </c>
      <c r="H117" s="75" t="s">
        <v>15</v>
      </c>
      <c r="I117" s="97" t="s">
        <v>1573</v>
      </c>
      <c r="J117">
        <v>99.97</v>
      </c>
      <c r="M117" s="1" t="s">
        <v>4755</v>
      </c>
      <c r="N117" s="1" t="s">
        <v>4754</v>
      </c>
      <c r="O117" s="1" t="s">
        <v>4755</v>
      </c>
      <c r="P117" s="1">
        <f t="shared" si="12"/>
        <v>0</v>
      </c>
      <c r="Q117" s="1">
        <f t="shared" si="13"/>
        <v>2</v>
      </c>
      <c r="R117" s="56" t="s">
        <v>4755</v>
      </c>
      <c r="S117" s="57">
        <v>1</v>
      </c>
      <c r="T117" s="47">
        <v>99.97</v>
      </c>
      <c r="U117" s="49"/>
      <c r="Y117" s="1" t="s">
        <v>4754</v>
      </c>
      <c r="Z117" s="1" t="s">
        <v>4754</v>
      </c>
      <c r="AA117" s="1" t="s">
        <v>4755</v>
      </c>
      <c r="AB117" s="1">
        <f t="shared" si="14"/>
        <v>0</v>
      </c>
      <c r="AC117" s="1">
        <f t="shared" si="15"/>
        <v>1</v>
      </c>
      <c r="AD117" s="59" t="s">
        <v>4755</v>
      </c>
      <c r="AE117" s="58">
        <v>0</v>
      </c>
      <c r="AF117" s="48"/>
      <c r="AG117" s="6"/>
      <c r="AH117" s="72"/>
      <c r="AI117" s="73"/>
      <c r="AJ117" s="74"/>
      <c r="AK117" s="73"/>
    </row>
    <row r="118" spans="1:37">
      <c r="A118" s="7" t="s">
        <v>4279</v>
      </c>
      <c r="B118" s="8" t="s">
        <v>4280</v>
      </c>
      <c r="C118" s="8" t="s">
        <v>4281</v>
      </c>
      <c r="D118" s="8" t="s">
        <v>4282</v>
      </c>
      <c r="E118" s="96" t="s">
        <v>40</v>
      </c>
      <c r="F118" s="9" t="s">
        <v>4283</v>
      </c>
      <c r="G118" s="3">
        <v>2</v>
      </c>
      <c r="H118" s="75" t="s">
        <v>15</v>
      </c>
      <c r="I118" s="97" t="s">
        <v>4284</v>
      </c>
      <c r="J118">
        <v>99.97</v>
      </c>
      <c r="M118" s="1" t="s">
        <v>4755</v>
      </c>
      <c r="N118" s="1" t="s">
        <v>4754</v>
      </c>
      <c r="O118" s="1" t="s">
        <v>4754</v>
      </c>
      <c r="P118" s="1">
        <f t="shared" si="12"/>
        <v>0</v>
      </c>
      <c r="Q118" s="1">
        <f t="shared" si="13"/>
        <v>1</v>
      </c>
      <c r="R118" s="56" t="s">
        <v>4755</v>
      </c>
      <c r="S118" s="57">
        <v>1</v>
      </c>
      <c r="T118" s="47">
        <v>99.97</v>
      </c>
      <c r="U118" s="49"/>
      <c r="V118">
        <v>97.14</v>
      </c>
      <c r="X118">
        <v>98.5</v>
      </c>
      <c r="Y118" s="1" t="s">
        <v>4755</v>
      </c>
      <c r="Z118" s="1" t="s">
        <v>4754</v>
      </c>
      <c r="AA118" s="1" t="s">
        <v>4755</v>
      </c>
      <c r="AB118" s="1">
        <f t="shared" si="14"/>
        <v>0</v>
      </c>
      <c r="AC118" s="1">
        <f t="shared" si="15"/>
        <v>2</v>
      </c>
      <c r="AD118" s="59" t="s">
        <v>4755</v>
      </c>
      <c r="AE118" s="58">
        <v>2</v>
      </c>
      <c r="AF118" s="48">
        <v>97.82</v>
      </c>
      <c r="AG118" s="6">
        <v>0.67999999999999972</v>
      </c>
      <c r="AH118" s="72">
        <v>0.97849354806441924</v>
      </c>
      <c r="AI118" s="73">
        <v>-3.1365756765129149E-2</v>
      </c>
      <c r="AJ118" s="74"/>
      <c r="AK118" s="73"/>
    </row>
    <row r="119" spans="1:37">
      <c r="A119" s="7" t="s">
        <v>3571</v>
      </c>
      <c r="B119" s="8" t="s">
        <v>3572</v>
      </c>
      <c r="C119" s="8" t="s">
        <v>3573</v>
      </c>
      <c r="D119" s="8" t="s">
        <v>3574</v>
      </c>
      <c r="E119" s="96" t="s">
        <v>40</v>
      </c>
      <c r="F119" s="9" t="s">
        <v>3575</v>
      </c>
      <c r="G119" s="3">
        <v>2</v>
      </c>
      <c r="H119" s="75" t="s">
        <v>15</v>
      </c>
      <c r="I119" s="97" t="s">
        <v>3576</v>
      </c>
      <c r="J119">
        <v>99.95</v>
      </c>
      <c r="M119" s="1" t="s">
        <v>4755</v>
      </c>
      <c r="N119" s="1" t="s">
        <v>4754</v>
      </c>
      <c r="O119" s="1" t="s">
        <v>4754</v>
      </c>
      <c r="P119" s="1">
        <f t="shared" si="12"/>
        <v>0</v>
      </c>
      <c r="Q119" s="1">
        <f t="shared" si="13"/>
        <v>1</v>
      </c>
      <c r="R119" s="56" t="s">
        <v>4755</v>
      </c>
      <c r="S119" s="57">
        <v>1</v>
      </c>
      <c r="T119" s="47">
        <v>99.95</v>
      </c>
      <c r="U119" s="49"/>
      <c r="Y119" s="1" t="s">
        <v>4755</v>
      </c>
      <c r="Z119" s="1" t="s">
        <v>4754</v>
      </c>
      <c r="AA119" s="1" t="s">
        <v>4755</v>
      </c>
      <c r="AB119" s="1">
        <f t="shared" si="14"/>
        <v>0</v>
      </c>
      <c r="AC119" s="1">
        <f t="shared" si="15"/>
        <v>2</v>
      </c>
      <c r="AD119" s="59" t="s">
        <v>4755</v>
      </c>
      <c r="AE119" s="58">
        <v>0</v>
      </c>
      <c r="AF119" s="48"/>
      <c r="AG119" s="6"/>
      <c r="AH119" s="72"/>
      <c r="AI119" s="73"/>
      <c r="AJ119" s="74"/>
      <c r="AK119" s="73"/>
    </row>
    <row r="120" spans="1:37">
      <c r="A120" s="7" t="s">
        <v>555</v>
      </c>
      <c r="B120" s="8" t="s">
        <v>556</v>
      </c>
      <c r="C120" s="8" t="s">
        <v>557</v>
      </c>
      <c r="D120" s="8" t="s">
        <v>558</v>
      </c>
      <c r="E120" s="96" t="s">
        <v>27</v>
      </c>
      <c r="F120" s="9" t="s">
        <v>559</v>
      </c>
      <c r="G120" s="3">
        <v>2</v>
      </c>
      <c r="H120" s="75" t="s">
        <v>15</v>
      </c>
      <c r="I120" s="97" t="s">
        <v>560</v>
      </c>
      <c r="K120">
        <v>99.86</v>
      </c>
      <c r="L120">
        <v>100</v>
      </c>
      <c r="M120" s="1" t="s">
        <v>4754</v>
      </c>
      <c r="N120" s="1" t="s">
        <v>4755</v>
      </c>
      <c r="O120" s="1" t="s">
        <v>4755</v>
      </c>
      <c r="P120" s="1">
        <f t="shared" si="12"/>
        <v>0</v>
      </c>
      <c r="Q120" s="1">
        <f t="shared" si="13"/>
        <v>2</v>
      </c>
      <c r="R120" s="56" t="s">
        <v>4755</v>
      </c>
      <c r="S120" s="57">
        <v>2</v>
      </c>
      <c r="T120" s="47">
        <v>99.93</v>
      </c>
      <c r="U120" s="49">
        <v>7.0000000000000284E-2</v>
      </c>
      <c r="V120">
        <v>99.99</v>
      </c>
      <c r="Y120" s="1" t="s">
        <v>4755</v>
      </c>
      <c r="Z120" s="1" t="s">
        <v>4755</v>
      </c>
      <c r="AA120" s="1" t="s">
        <v>4755</v>
      </c>
      <c r="AB120" s="1">
        <f t="shared" si="14"/>
        <v>0</v>
      </c>
      <c r="AC120" s="1">
        <f t="shared" si="15"/>
        <v>3</v>
      </c>
      <c r="AD120" s="59" t="s">
        <v>4755</v>
      </c>
      <c r="AE120" s="58">
        <v>1</v>
      </c>
      <c r="AF120" s="48">
        <v>99.99</v>
      </c>
      <c r="AG120" s="6"/>
      <c r="AH120" s="72">
        <v>1.0006004202942058</v>
      </c>
      <c r="AI120" s="73">
        <v>8.6596343589685266E-4</v>
      </c>
      <c r="AJ120" s="74"/>
      <c r="AK120" s="73"/>
    </row>
    <row r="121" spans="1:37">
      <c r="A121" s="7" t="s">
        <v>568</v>
      </c>
      <c r="B121" s="8" t="s">
        <v>569</v>
      </c>
      <c r="C121" s="8" t="s">
        <v>570</v>
      </c>
      <c r="D121" s="8" t="s">
        <v>571</v>
      </c>
      <c r="E121" s="96" t="s">
        <v>13</v>
      </c>
      <c r="F121" s="9" t="s">
        <v>572</v>
      </c>
      <c r="G121" s="3">
        <v>2</v>
      </c>
      <c r="H121" s="75" t="s">
        <v>15</v>
      </c>
      <c r="I121" s="97" t="s">
        <v>573</v>
      </c>
      <c r="J121">
        <v>99.93</v>
      </c>
      <c r="M121" s="1" t="s">
        <v>4755</v>
      </c>
      <c r="N121" s="1" t="s">
        <v>4754</v>
      </c>
      <c r="O121" s="1" t="s">
        <v>4754</v>
      </c>
      <c r="P121" s="1">
        <f t="shared" si="12"/>
        <v>0</v>
      </c>
      <c r="Q121" s="1">
        <f t="shared" si="13"/>
        <v>1</v>
      </c>
      <c r="R121" s="56" t="s">
        <v>4755</v>
      </c>
      <c r="S121" s="57">
        <v>1</v>
      </c>
      <c r="T121" s="47">
        <v>99.93</v>
      </c>
      <c r="U121" s="49"/>
      <c r="Y121" s="1" t="s">
        <v>4754</v>
      </c>
      <c r="Z121" s="1" t="s">
        <v>4754</v>
      </c>
      <c r="AA121" s="1" t="s">
        <v>4754</v>
      </c>
      <c r="AB121" s="1">
        <f t="shared" si="14"/>
        <v>0</v>
      </c>
      <c r="AC121" s="1">
        <f t="shared" si="15"/>
        <v>0</v>
      </c>
      <c r="AD121" s="59"/>
      <c r="AE121" s="58">
        <v>0</v>
      </c>
      <c r="AF121" s="48"/>
      <c r="AG121" s="6"/>
      <c r="AH121" s="72"/>
      <c r="AI121" s="73"/>
      <c r="AJ121" s="74"/>
      <c r="AK121" s="73"/>
    </row>
    <row r="122" spans="1:37">
      <c r="A122" s="7" t="s">
        <v>3796</v>
      </c>
      <c r="B122" s="8" t="s">
        <v>3797</v>
      </c>
      <c r="C122" s="8" t="s">
        <v>3798</v>
      </c>
      <c r="D122" s="8" t="s">
        <v>3799</v>
      </c>
      <c r="E122" s="96" t="s">
        <v>135</v>
      </c>
      <c r="F122" s="9">
        <v>0</v>
      </c>
      <c r="G122" s="3">
        <v>46</v>
      </c>
      <c r="H122" s="75" t="s">
        <v>358</v>
      </c>
      <c r="I122" s="97" t="s">
        <v>3800</v>
      </c>
      <c r="K122">
        <v>99.93</v>
      </c>
      <c r="M122" s="1" t="s">
        <v>4755</v>
      </c>
      <c r="N122" s="1" t="s">
        <v>4755</v>
      </c>
      <c r="O122" s="1" t="s">
        <v>4754</v>
      </c>
      <c r="P122" s="1">
        <f t="shared" si="12"/>
        <v>0</v>
      </c>
      <c r="Q122" s="1">
        <f t="shared" si="13"/>
        <v>2</v>
      </c>
      <c r="R122" s="56" t="s">
        <v>4755</v>
      </c>
      <c r="S122" s="57">
        <v>1</v>
      </c>
      <c r="T122" s="47">
        <v>99.93</v>
      </c>
      <c r="U122" s="49"/>
      <c r="Y122" s="1" t="s">
        <v>4754</v>
      </c>
      <c r="Z122" s="1" t="s">
        <v>4754</v>
      </c>
      <c r="AA122" s="1" t="s">
        <v>4754</v>
      </c>
      <c r="AB122" s="1">
        <f t="shared" si="14"/>
        <v>0</v>
      </c>
      <c r="AC122" s="1">
        <f t="shared" si="15"/>
        <v>0</v>
      </c>
      <c r="AD122" s="59"/>
      <c r="AE122" s="58">
        <v>0</v>
      </c>
      <c r="AF122" s="48"/>
      <c r="AG122" s="6"/>
      <c r="AH122" s="72"/>
      <c r="AI122" s="73"/>
      <c r="AJ122" s="74"/>
      <c r="AK122" s="73"/>
    </row>
    <row r="123" spans="1:37">
      <c r="A123" s="7" t="s">
        <v>3241</v>
      </c>
      <c r="B123" s="8" t="s">
        <v>3242</v>
      </c>
      <c r="C123" s="8" t="s">
        <v>3243</v>
      </c>
      <c r="D123" s="8" t="s">
        <v>3244</v>
      </c>
      <c r="E123" s="96" t="s">
        <v>27</v>
      </c>
      <c r="F123" s="9" t="s">
        <v>3245</v>
      </c>
      <c r="G123" s="3">
        <v>1</v>
      </c>
      <c r="H123" s="75" t="s">
        <v>34</v>
      </c>
      <c r="I123" s="97" t="s">
        <v>3246</v>
      </c>
      <c r="K123">
        <v>99.95</v>
      </c>
      <c r="L123">
        <v>99.85</v>
      </c>
      <c r="M123" s="1" t="s">
        <v>4754</v>
      </c>
      <c r="N123" s="1" t="s">
        <v>4755</v>
      </c>
      <c r="O123" s="1" t="s">
        <v>4755</v>
      </c>
      <c r="P123" s="1">
        <f t="shared" si="12"/>
        <v>0</v>
      </c>
      <c r="Q123" s="1">
        <f t="shared" si="13"/>
        <v>2</v>
      </c>
      <c r="R123" s="56" t="s">
        <v>4755</v>
      </c>
      <c r="S123" s="57">
        <v>2</v>
      </c>
      <c r="T123" s="47">
        <v>99.9</v>
      </c>
      <c r="U123" s="49">
        <v>5.0000000000004263E-2</v>
      </c>
      <c r="X123">
        <v>99.78</v>
      </c>
      <c r="Y123" s="1" t="s">
        <v>4754</v>
      </c>
      <c r="Z123" s="1" t="s">
        <v>4754</v>
      </c>
      <c r="AA123" s="1" t="s">
        <v>4755</v>
      </c>
      <c r="AB123" s="1">
        <f t="shared" si="14"/>
        <v>0</v>
      </c>
      <c r="AC123" s="1">
        <f t="shared" si="15"/>
        <v>1</v>
      </c>
      <c r="AD123" s="59" t="s">
        <v>4755</v>
      </c>
      <c r="AE123" s="58">
        <v>1</v>
      </c>
      <c r="AF123" s="48">
        <v>99.78</v>
      </c>
      <c r="AG123" s="6"/>
      <c r="AH123" s="72">
        <v>0.99879879879879874</v>
      </c>
      <c r="AI123" s="73">
        <v>-1.734008671355538E-3</v>
      </c>
      <c r="AJ123" s="74"/>
      <c r="AK123" s="73"/>
    </row>
    <row r="124" spans="1:37">
      <c r="A124" s="7" t="s">
        <v>1346</v>
      </c>
      <c r="B124" s="8" t="s">
        <v>1347</v>
      </c>
      <c r="C124" s="8" t="s">
        <v>1348</v>
      </c>
      <c r="D124" s="8" t="s">
        <v>1349</v>
      </c>
      <c r="E124" s="96" t="s">
        <v>13</v>
      </c>
      <c r="F124" s="9" t="s">
        <v>1350</v>
      </c>
      <c r="G124" s="3">
        <v>2</v>
      </c>
      <c r="H124" s="75" t="s">
        <v>15</v>
      </c>
      <c r="I124" s="97" t="s">
        <v>1351</v>
      </c>
      <c r="L124">
        <v>99.87</v>
      </c>
      <c r="M124" s="1" t="s">
        <v>4754</v>
      </c>
      <c r="N124" s="1" t="s">
        <v>4754</v>
      </c>
      <c r="O124" s="1" t="s">
        <v>4755</v>
      </c>
      <c r="P124" s="1">
        <f t="shared" si="12"/>
        <v>0</v>
      </c>
      <c r="Q124" s="1">
        <f t="shared" si="13"/>
        <v>1</v>
      </c>
      <c r="R124" s="56" t="s">
        <v>4755</v>
      </c>
      <c r="S124" s="57">
        <v>1</v>
      </c>
      <c r="T124" s="47">
        <v>99.87</v>
      </c>
      <c r="U124" s="49"/>
      <c r="X124">
        <v>99.92</v>
      </c>
      <c r="Y124" s="1" t="s">
        <v>4754</v>
      </c>
      <c r="Z124" s="1" t="s">
        <v>4754</v>
      </c>
      <c r="AA124" s="1" t="s">
        <v>4755</v>
      </c>
      <c r="AB124" s="1">
        <f t="shared" si="14"/>
        <v>0</v>
      </c>
      <c r="AC124" s="1">
        <f t="shared" si="15"/>
        <v>1</v>
      </c>
      <c r="AD124" s="59" t="s">
        <v>4755</v>
      </c>
      <c r="AE124" s="58">
        <v>1</v>
      </c>
      <c r="AF124" s="48">
        <v>99.92</v>
      </c>
      <c r="AG124" s="6"/>
      <c r="AH124" s="72">
        <v>1.0005006508460998</v>
      </c>
      <c r="AI124" s="73">
        <v>7.2210574653791158E-4</v>
      </c>
      <c r="AJ124" s="74"/>
      <c r="AK124" s="73"/>
    </row>
    <row r="125" spans="1:37">
      <c r="A125" s="7" t="s">
        <v>2548</v>
      </c>
      <c r="B125" s="8" t="s">
        <v>2549</v>
      </c>
      <c r="C125" s="8" t="s">
        <v>2550</v>
      </c>
      <c r="D125" s="8" t="s">
        <v>2551</v>
      </c>
      <c r="E125" s="96" t="s">
        <v>1265</v>
      </c>
      <c r="F125" s="9">
        <v>0</v>
      </c>
      <c r="G125" s="3">
        <v>1</v>
      </c>
      <c r="H125" s="75" t="s">
        <v>34</v>
      </c>
      <c r="I125" s="97" t="s">
        <v>2552</v>
      </c>
      <c r="K125">
        <v>99.86</v>
      </c>
      <c r="M125" s="1" t="s">
        <v>4755</v>
      </c>
      <c r="N125" s="1" t="s">
        <v>4755</v>
      </c>
      <c r="O125" s="1" t="s">
        <v>4755</v>
      </c>
      <c r="P125" s="1">
        <f t="shared" si="12"/>
        <v>0</v>
      </c>
      <c r="Q125" s="1">
        <f t="shared" si="13"/>
        <v>3</v>
      </c>
      <c r="R125" s="56" t="s">
        <v>4755</v>
      </c>
      <c r="S125" s="57">
        <v>1</v>
      </c>
      <c r="T125" s="47">
        <v>99.86</v>
      </c>
      <c r="U125" s="49"/>
      <c r="Y125" s="1" t="s">
        <v>4755</v>
      </c>
      <c r="Z125" s="1" t="s">
        <v>4754</v>
      </c>
      <c r="AA125" s="1" t="s">
        <v>4755</v>
      </c>
      <c r="AB125" s="1">
        <f t="shared" si="14"/>
        <v>0</v>
      </c>
      <c r="AC125" s="1">
        <f t="shared" si="15"/>
        <v>2</v>
      </c>
      <c r="AD125" s="59" t="s">
        <v>4755</v>
      </c>
      <c r="AE125" s="58">
        <v>0</v>
      </c>
      <c r="AF125" s="48"/>
      <c r="AG125" s="6"/>
      <c r="AH125" s="72"/>
      <c r="AI125" s="73"/>
      <c r="AJ125" s="74"/>
      <c r="AK125" s="73"/>
    </row>
    <row r="126" spans="1:37">
      <c r="A126" s="7" t="s">
        <v>2823</v>
      </c>
      <c r="B126" s="8" t="s">
        <v>2824</v>
      </c>
      <c r="C126" s="8" t="s">
        <v>2825</v>
      </c>
      <c r="D126" s="8" t="s">
        <v>2826</v>
      </c>
      <c r="E126" s="96" t="s">
        <v>13</v>
      </c>
      <c r="F126" s="9" t="s">
        <v>2827</v>
      </c>
      <c r="G126" s="3">
        <v>2</v>
      </c>
      <c r="H126" s="75" t="s">
        <v>15</v>
      </c>
      <c r="I126" s="97" t="s">
        <v>2828</v>
      </c>
      <c r="K126">
        <v>99.82</v>
      </c>
      <c r="M126" s="1" t="s">
        <v>4755</v>
      </c>
      <c r="N126" s="1" t="s">
        <v>4755</v>
      </c>
      <c r="O126" s="1" t="s">
        <v>4754</v>
      </c>
      <c r="P126" s="1">
        <f t="shared" si="12"/>
        <v>0</v>
      </c>
      <c r="Q126" s="1">
        <f t="shared" si="13"/>
        <v>2</v>
      </c>
      <c r="R126" s="56" t="s">
        <v>4755</v>
      </c>
      <c r="S126" s="57">
        <v>1</v>
      </c>
      <c r="T126" s="47">
        <v>99.82</v>
      </c>
      <c r="U126" s="49"/>
      <c r="Y126" s="1" t="s">
        <v>4755</v>
      </c>
      <c r="Z126" s="1" t="s">
        <v>4755</v>
      </c>
      <c r="AA126" s="1" t="s">
        <v>4755</v>
      </c>
      <c r="AB126" s="1">
        <f t="shared" si="14"/>
        <v>0</v>
      </c>
      <c r="AC126" s="1">
        <f t="shared" si="15"/>
        <v>3</v>
      </c>
      <c r="AD126" s="59" t="s">
        <v>4755</v>
      </c>
      <c r="AE126" s="58">
        <v>0</v>
      </c>
      <c r="AF126" s="48"/>
      <c r="AG126" s="6"/>
      <c r="AH126" s="72"/>
      <c r="AI126" s="73"/>
      <c r="AJ126" s="74"/>
      <c r="AK126" s="73"/>
    </row>
    <row r="127" spans="1:37">
      <c r="A127" s="7" t="s">
        <v>3901</v>
      </c>
      <c r="B127" s="8" t="s">
        <v>3902</v>
      </c>
      <c r="C127" s="8" t="s">
        <v>3903</v>
      </c>
      <c r="D127" s="8" t="s">
        <v>3904</v>
      </c>
      <c r="E127" s="96" t="s">
        <v>13</v>
      </c>
      <c r="F127" s="9" t="s">
        <v>3905</v>
      </c>
      <c r="G127" s="3">
        <v>2</v>
      </c>
      <c r="H127" s="75" t="s">
        <v>15</v>
      </c>
      <c r="I127" s="97" t="s">
        <v>3906</v>
      </c>
      <c r="K127">
        <v>99.82</v>
      </c>
      <c r="M127" s="1" t="s">
        <v>4754</v>
      </c>
      <c r="N127" s="1" t="s">
        <v>4755</v>
      </c>
      <c r="O127" s="1" t="s">
        <v>4754</v>
      </c>
      <c r="P127" s="1">
        <f t="shared" si="12"/>
        <v>0</v>
      </c>
      <c r="Q127" s="1">
        <f t="shared" si="13"/>
        <v>1</v>
      </c>
      <c r="R127" s="56" t="s">
        <v>4755</v>
      </c>
      <c r="S127" s="57">
        <v>1</v>
      </c>
      <c r="T127" s="47">
        <v>99.82</v>
      </c>
      <c r="U127" s="49"/>
      <c r="Y127" s="1" t="s">
        <v>4755</v>
      </c>
      <c r="Z127" s="1" t="s">
        <v>4754</v>
      </c>
      <c r="AA127" s="1" t="s">
        <v>4754</v>
      </c>
      <c r="AB127" s="1">
        <f t="shared" si="14"/>
        <v>0</v>
      </c>
      <c r="AC127" s="1">
        <f t="shared" si="15"/>
        <v>1</v>
      </c>
      <c r="AD127" s="59" t="s">
        <v>4755</v>
      </c>
      <c r="AE127" s="58">
        <v>0</v>
      </c>
      <c r="AF127" s="48"/>
      <c r="AG127" s="6"/>
      <c r="AH127" s="72"/>
      <c r="AI127" s="73"/>
      <c r="AJ127" s="74"/>
      <c r="AK127" s="73"/>
    </row>
    <row r="128" spans="1:37">
      <c r="A128" s="7" t="s">
        <v>4064</v>
      </c>
      <c r="B128" s="8" t="s">
        <v>4065</v>
      </c>
      <c r="C128" s="8" t="s">
        <v>4066</v>
      </c>
      <c r="D128" s="8" t="s">
        <v>4067</v>
      </c>
      <c r="E128" s="96" t="s">
        <v>13</v>
      </c>
      <c r="F128" s="9" t="s">
        <v>4068</v>
      </c>
      <c r="G128" s="3">
        <v>2</v>
      </c>
      <c r="H128" s="75" t="s">
        <v>15</v>
      </c>
      <c r="I128" s="97" t="s">
        <v>4069</v>
      </c>
      <c r="J128">
        <v>99.74</v>
      </c>
      <c r="M128" s="1" t="s">
        <v>4755</v>
      </c>
      <c r="N128" s="1" t="s">
        <v>4754</v>
      </c>
      <c r="O128" s="1" t="s">
        <v>4754</v>
      </c>
      <c r="P128" s="1">
        <f t="shared" si="12"/>
        <v>0</v>
      </c>
      <c r="Q128" s="1">
        <f t="shared" si="13"/>
        <v>1</v>
      </c>
      <c r="R128" s="56" t="s">
        <v>4755</v>
      </c>
      <c r="S128" s="57">
        <v>1</v>
      </c>
      <c r="T128" s="47">
        <v>99.74</v>
      </c>
      <c r="U128" s="49"/>
      <c r="Y128" s="1" t="s">
        <v>4755</v>
      </c>
      <c r="Z128" s="1" t="s">
        <v>4754</v>
      </c>
      <c r="AA128" s="1" t="s">
        <v>4755</v>
      </c>
      <c r="AB128" s="1">
        <f t="shared" si="14"/>
        <v>0</v>
      </c>
      <c r="AC128" s="1">
        <f t="shared" si="15"/>
        <v>2</v>
      </c>
      <c r="AD128" s="59" t="s">
        <v>4755</v>
      </c>
      <c r="AE128" s="58">
        <v>0</v>
      </c>
      <c r="AF128" s="48"/>
      <c r="AG128" s="6"/>
      <c r="AH128" s="72"/>
      <c r="AI128" s="73"/>
      <c r="AJ128" s="74"/>
      <c r="AK128" s="73"/>
    </row>
    <row r="129" spans="1:37">
      <c r="A129" s="7" t="s">
        <v>2221</v>
      </c>
      <c r="B129" s="8" t="s">
        <v>2222</v>
      </c>
      <c r="C129" s="8" t="s">
        <v>2223</v>
      </c>
      <c r="D129" s="8" t="s">
        <v>2224</v>
      </c>
      <c r="E129" s="96" t="s">
        <v>40</v>
      </c>
      <c r="F129" s="9" t="s">
        <v>2225</v>
      </c>
      <c r="G129" s="3">
        <v>2</v>
      </c>
      <c r="H129" s="75" t="s">
        <v>15</v>
      </c>
      <c r="I129" s="97" t="s">
        <v>2226</v>
      </c>
      <c r="J129">
        <v>99.98</v>
      </c>
      <c r="K129">
        <v>99.4</v>
      </c>
      <c r="M129" s="1" t="s">
        <v>4755</v>
      </c>
      <c r="N129" s="1" t="s">
        <v>4755</v>
      </c>
      <c r="O129" s="1" t="s">
        <v>4754</v>
      </c>
      <c r="P129" s="1">
        <f t="shared" si="12"/>
        <v>0</v>
      </c>
      <c r="Q129" s="1">
        <f t="shared" si="13"/>
        <v>2</v>
      </c>
      <c r="R129" s="56" t="s">
        <v>4755</v>
      </c>
      <c r="S129" s="57">
        <v>2</v>
      </c>
      <c r="T129" s="47">
        <v>99.69</v>
      </c>
      <c r="U129" s="49">
        <v>0.28999999999999915</v>
      </c>
      <c r="W129">
        <v>99.99</v>
      </c>
      <c r="Y129" s="1" t="s">
        <v>4755</v>
      </c>
      <c r="Z129" s="1" t="s">
        <v>4755</v>
      </c>
      <c r="AA129" s="1" t="s">
        <v>4754</v>
      </c>
      <c r="AB129" s="1">
        <f t="shared" si="14"/>
        <v>0</v>
      </c>
      <c r="AC129" s="1">
        <f t="shared" si="15"/>
        <v>2</v>
      </c>
      <c r="AD129" s="59" t="s">
        <v>4755</v>
      </c>
      <c r="AE129" s="58">
        <v>1</v>
      </c>
      <c r="AF129" s="48">
        <v>99.99</v>
      </c>
      <c r="AG129" s="6"/>
      <c r="AH129" s="72">
        <v>1.0030093289196509</v>
      </c>
      <c r="AI129" s="73">
        <v>4.3350244182166348E-3</v>
      </c>
      <c r="AJ129" s="74"/>
      <c r="AK129" s="73"/>
    </row>
    <row r="130" spans="1:37">
      <c r="A130" s="7" t="s">
        <v>3697</v>
      </c>
      <c r="B130" s="8" t="s">
        <v>3698</v>
      </c>
      <c r="C130" s="8" t="s">
        <v>3699</v>
      </c>
      <c r="D130" s="8" t="s">
        <v>3700</v>
      </c>
      <c r="E130" s="96" t="s">
        <v>40</v>
      </c>
      <c r="F130" s="9" t="s">
        <v>3701</v>
      </c>
      <c r="G130" s="3">
        <v>1</v>
      </c>
      <c r="H130" s="75" t="s">
        <v>34</v>
      </c>
      <c r="I130" s="97" t="s">
        <v>3702</v>
      </c>
      <c r="J130">
        <v>99.46</v>
      </c>
      <c r="K130">
        <v>99.91</v>
      </c>
      <c r="M130" s="1" t="s">
        <v>4755</v>
      </c>
      <c r="N130" s="1" t="s">
        <v>4755</v>
      </c>
      <c r="O130" s="1" t="s">
        <v>4755</v>
      </c>
      <c r="P130" s="1">
        <f t="shared" si="12"/>
        <v>0</v>
      </c>
      <c r="Q130" s="1">
        <f t="shared" si="13"/>
        <v>3</v>
      </c>
      <c r="R130" s="56" t="s">
        <v>4755</v>
      </c>
      <c r="S130" s="57">
        <v>2</v>
      </c>
      <c r="T130" s="47">
        <v>99.685000000000002</v>
      </c>
      <c r="U130" s="49">
        <v>0.22500000000000142</v>
      </c>
      <c r="V130">
        <v>100</v>
      </c>
      <c r="Y130" s="1" t="s">
        <v>4755</v>
      </c>
      <c r="Z130" s="1" t="s">
        <v>4755</v>
      </c>
      <c r="AA130" s="1" t="s">
        <v>4755</v>
      </c>
      <c r="AB130" s="1">
        <f t="shared" si="14"/>
        <v>0</v>
      </c>
      <c r="AC130" s="1">
        <f t="shared" si="15"/>
        <v>3</v>
      </c>
      <c r="AD130" s="59" t="s">
        <v>4755</v>
      </c>
      <c r="AE130" s="58">
        <v>1</v>
      </c>
      <c r="AF130" s="48">
        <v>100</v>
      </c>
      <c r="AG130" s="6"/>
      <c r="AH130" s="72">
        <v>1.0031599538546421</v>
      </c>
      <c r="AI130" s="73">
        <v>4.5516620160706133E-3</v>
      </c>
      <c r="AJ130" s="74"/>
      <c r="AK130" s="73"/>
    </row>
    <row r="131" spans="1:37">
      <c r="A131" s="7" t="s">
        <v>869</v>
      </c>
      <c r="B131" s="8" t="s">
        <v>870</v>
      </c>
      <c r="C131" s="8" t="s">
        <v>871</v>
      </c>
      <c r="D131" s="8" t="s">
        <v>872</v>
      </c>
      <c r="E131" s="96" t="s">
        <v>97</v>
      </c>
      <c r="F131" s="9">
        <v>0</v>
      </c>
      <c r="G131" s="3">
        <v>2</v>
      </c>
      <c r="H131" s="75" t="s">
        <v>15</v>
      </c>
      <c r="I131" s="97" t="s">
        <v>873</v>
      </c>
      <c r="J131">
        <v>99.51</v>
      </c>
      <c r="K131">
        <v>99.69</v>
      </c>
      <c r="M131" s="1" t="s">
        <v>4755</v>
      </c>
      <c r="N131" s="1" t="s">
        <v>4755</v>
      </c>
      <c r="O131" s="1" t="s">
        <v>4754</v>
      </c>
      <c r="P131" s="1">
        <f t="shared" ref="P131:P194" si="16">(COUNTIF(M131:O131,"Free"))+COUNTIF(M131:O131,"NTA/Free")</f>
        <v>0</v>
      </c>
      <c r="Q131" s="1">
        <f t="shared" ref="Q131:Q194" si="17">(COUNTIF(M131:O131,"NTA"))+COUNTIF(M131:O131,"NTA/Free")</f>
        <v>2</v>
      </c>
      <c r="R131" s="56" t="s">
        <v>4755</v>
      </c>
      <c r="S131" s="57">
        <v>2</v>
      </c>
      <c r="T131" s="47">
        <v>99.6</v>
      </c>
      <c r="U131" s="49">
        <v>8.9999999999996305E-2</v>
      </c>
      <c r="Y131" s="1" t="s">
        <v>4755</v>
      </c>
      <c r="Z131" s="1" t="s">
        <v>4754</v>
      </c>
      <c r="AA131" s="1" t="s">
        <v>4754</v>
      </c>
      <c r="AB131" s="1">
        <f t="shared" ref="AB131:AB194" si="18">(COUNTIF(Y131:AA131,"Free"))+COUNTIF(Y131:AA131,"NTA/Free")</f>
        <v>0</v>
      </c>
      <c r="AC131" s="1">
        <f t="shared" ref="AC131:AC194" si="19">(COUNTIF(Y131:AA131,"NTA"))+COUNTIF(Y131:AA131,"NTA/Free")</f>
        <v>1</v>
      </c>
      <c r="AD131" s="59" t="s">
        <v>4755</v>
      </c>
      <c r="AE131" s="58">
        <v>0</v>
      </c>
      <c r="AF131" s="48"/>
      <c r="AG131" s="6"/>
      <c r="AH131" s="72"/>
      <c r="AI131" s="73"/>
      <c r="AJ131" s="74"/>
      <c r="AK131" s="73"/>
    </row>
    <row r="132" spans="1:37">
      <c r="A132" s="7" t="s">
        <v>3366</v>
      </c>
      <c r="B132" s="8" t="s">
        <v>3367</v>
      </c>
      <c r="C132" s="8" t="s">
        <v>3368</v>
      </c>
      <c r="D132" s="8" t="s">
        <v>3369</v>
      </c>
      <c r="E132" s="96" t="s">
        <v>13</v>
      </c>
      <c r="F132" s="9" t="s">
        <v>3370</v>
      </c>
      <c r="G132" s="3">
        <v>2</v>
      </c>
      <c r="H132" s="75" t="s">
        <v>15</v>
      </c>
      <c r="I132" s="97" t="s">
        <v>3371</v>
      </c>
      <c r="J132">
        <v>99.98</v>
      </c>
      <c r="K132">
        <v>99.17</v>
      </c>
      <c r="M132" s="1" t="s">
        <v>4755</v>
      </c>
      <c r="N132" s="1" t="s">
        <v>4755</v>
      </c>
      <c r="O132" s="1" t="s">
        <v>4755</v>
      </c>
      <c r="P132" s="1">
        <f t="shared" si="16"/>
        <v>0</v>
      </c>
      <c r="Q132" s="1">
        <f t="shared" si="17"/>
        <v>3</v>
      </c>
      <c r="R132" s="56" t="s">
        <v>4755</v>
      </c>
      <c r="S132" s="57">
        <v>2</v>
      </c>
      <c r="T132" s="47">
        <v>99.575000000000003</v>
      </c>
      <c r="U132" s="49">
        <v>0.40500000000000114</v>
      </c>
      <c r="W132">
        <v>99.54</v>
      </c>
      <c r="Y132" s="1" t="s">
        <v>4755</v>
      </c>
      <c r="Z132" s="1" t="s">
        <v>4755</v>
      </c>
      <c r="AA132" s="1" t="s">
        <v>4754</v>
      </c>
      <c r="AB132" s="1">
        <f t="shared" si="18"/>
        <v>0</v>
      </c>
      <c r="AC132" s="1">
        <f t="shared" si="19"/>
        <v>2</v>
      </c>
      <c r="AD132" s="59" t="s">
        <v>4755</v>
      </c>
      <c r="AE132" s="58">
        <v>1</v>
      </c>
      <c r="AF132" s="48">
        <v>99.54</v>
      </c>
      <c r="AG132" s="6"/>
      <c r="AH132" s="72">
        <v>0.99964850615114242</v>
      </c>
      <c r="AI132" s="73">
        <v>-5.071875745288804E-4</v>
      </c>
      <c r="AJ132" s="74"/>
      <c r="AK132" s="73"/>
    </row>
    <row r="133" spans="1:37">
      <c r="A133" s="7" t="s">
        <v>631</v>
      </c>
      <c r="B133" s="8" t="s">
        <v>632</v>
      </c>
      <c r="C133" s="8" t="s">
        <v>633</v>
      </c>
      <c r="D133" s="8" t="s">
        <v>634</v>
      </c>
      <c r="E133" s="96" t="s">
        <v>40</v>
      </c>
      <c r="F133" s="9">
        <v>0</v>
      </c>
      <c r="G133" s="3">
        <v>2</v>
      </c>
      <c r="H133" s="75" t="s">
        <v>15</v>
      </c>
      <c r="I133" s="97" t="s">
        <v>635</v>
      </c>
      <c r="J133">
        <v>99.54</v>
      </c>
      <c r="M133" s="1" t="s">
        <v>4755</v>
      </c>
      <c r="N133" s="1" t="s">
        <v>4755</v>
      </c>
      <c r="O133" s="1" t="s">
        <v>4754</v>
      </c>
      <c r="P133" s="1">
        <f t="shared" si="16"/>
        <v>0</v>
      </c>
      <c r="Q133" s="1">
        <f t="shared" si="17"/>
        <v>2</v>
      </c>
      <c r="R133" s="56" t="s">
        <v>4755</v>
      </c>
      <c r="S133" s="57">
        <v>1</v>
      </c>
      <c r="T133" s="47">
        <v>99.54</v>
      </c>
      <c r="U133" s="49"/>
      <c r="W133">
        <v>99.44</v>
      </c>
      <c r="X133">
        <v>99.7</v>
      </c>
      <c r="Y133" s="1" t="s">
        <v>4754</v>
      </c>
      <c r="Z133" s="1" t="s">
        <v>4755</v>
      </c>
      <c r="AA133" s="1" t="s">
        <v>4755</v>
      </c>
      <c r="AB133" s="1">
        <f t="shared" si="18"/>
        <v>0</v>
      </c>
      <c r="AC133" s="1">
        <f t="shared" si="19"/>
        <v>2</v>
      </c>
      <c r="AD133" s="59" t="s">
        <v>4755</v>
      </c>
      <c r="AE133" s="58">
        <v>2</v>
      </c>
      <c r="AF133" s="48">
        <v>99.57</v>
      </c>
      <c r="AG133" s="6">
        <v>0.13000000000000256</v>
      </c>
      <c r="AH133" s="72">
        <v>1.0003013863773356</v>
      </c>
      <c r="AI133" s="73">
        <v>4.3474312243642316E-4</v>
      </c>
      <c r="AJ133" s="74"/>
      <c r="AK133" s="73"/>
    </row>
    <row r="134" spans="1:37">
      <c r="A134" s="7" t="s">
        <v>2269</v>
      </c>
      <c r="B134" s="8" t="s">
        <v>2270</v>
      </c>
      <c r="C134" s="8" t="s">
        <v>2271</v>
      </c>
      <c r="D134" s="8" t="s">
        <v>2272</v>
      </c>
      <c r="E134" s="96" t="s">
        <v>13</v>
      </c>
      <c r="F134" s="9" t="s">
        <v>2273</v>
      </c>
      <c r="G134" s="3">
        <v>2</v>
      </c>
      <c r="H134" s="75" t="s">
        <v>15</v>
      </c>
      <c r="I134" s="97" t="s">
        <v>2274</v>
      </c>
      <c r="J134">
        <v>99.51</v>
      </c>
      <c r="M134" s="1" t="s">
        <v>4755</v>
      </c>
      <c r="N134" s="1" t="s">
        <v>4754</v>
      </c>
      <c r="O134" s="1" t="s">
        <v>4754</v>
      </c>
      <c r="P134" s="1">
        <f t="shared" si="16"/>
        <v>0</v>
      </c>
      <c r="Q134" s="1">
        <f t="shared" si="17"/>
        <v>1</v>
      </c>
      <c r="R134" s="56" t="s">
        <v>4755</v>
      </c>
      <c r="S134" s="57">
        <v>1</v>
      </c>
      <c r="T134" s="47">
        <v>99.51</v>
      </c>
      <c r="U134" s="49"/>
      <c r="W134">
        <v>99.64</v>
      </c>
      <c r="Y134" s="1" t="s">
        <v>4754</v>
      </c>
      <c r="Z134" s="1" t="s">
        <v>4755</v>
      </c>
      <c r="AA134" s="1" t="s">
        <v>4754</v>
      </c>
      <c r="AB134" s="1">
        <f t="shared" si="18"/>
        <v>0</v>
      </c>
      <c r="AC134" s="1">
        <f t="shared" si="19"/>
        <v>1</v>
      </c>
      <c r="AD134" s="59" t="s">
        <v>4755</v>
      </c>
      <c r="AE134" s="58">
        <v>1</v>
      </c>
      <c r="AF134" s="48">
        <v>99.64</v>
      </c>
      <c r="AG134" s="6"/>
      <c r="AH134" s="72">
        <v>1.0013064013666968</v>
      </c>
      <c r="AI134" s="73">
        <v>1.8835087316581879E-3</v>
      </c>
      <c r="AJ134" s="74"/>
      <c r="AK134" s="73"/>
    </row>
    <row r="135" spans="1:37">
      <c r="A135" s="7" t="s">
        <v>337</v>
      </c>
      <c r="B135" s="8" t="s">
        <v>338</v>
      </c>
      <c r="C135" s="8" t="s">
        <v>339</v>
      </c>
      <c r="D135" s="8" t="s">
        <v>340</v>
      </c>
      <c r="E135" s="96" t="s">
        <v>104</v>
      </c>
      <c r="F135" s="9" t="s">
        <v>341</v>
      </c>
      <c r="G135" s="3">
        <v>46</v>
      </c>
      <c r="H135" s="75" t="s">
        <v>15</v>
      </c>
      <c r="I135" s="97" t="s">
        <v>342</v>
      </c>
      <c r="J135">
        <v>99.15</v>
      </c>
      <c r="K135">
        <v>99.82</v>
      </c>
      <c r="M135" s="1" t="s">
        <v>4755</v>
      </c>
      <c r="N135" s="1" t="s">
        <v>4755</v>
      </c>
      <c r="O135" s="1" t="s">
        <v>4755</v>
      </c>
      <c r="P135" s="1">
        <f t="shared" si="16"/>
        <v>0</v>
      </c>
      <c r="Q135" s="1">
        <f t="shared" si="17"/>
        <v>3</v>
      </c>
      <c r="R135" s="56" t="s">
        <v>4755</v>
      </c>
      <c r="S135" s="57">
        <v>2</v>
      </c>
      <c r="T135" s="47">
        <v>99.484999999999999</v>
      </c>
      <c r="U135" s="49">
        <v>0.33499999999999375</v>
      </c>
      <c r="V135">
        <v>98.04</v>
      </c>
      <c r="Y135" s="1" t="s">
        <v>4755</v>
      </c>
      <c r="Z135" s="1" t="s">
        <v>4754</v>
      </c>
      <c r="AA135" s="1" t="s">
        <v>4754</v>
      </c>
      <c r="AB135" s="1">
        <f t="shared" si="18"/>
        <v>0</v>
      </c>
      <c r="AC135" s="1">
        <f t="shared" si="19"/>
        <v>1</v>
      </c>
      <c r="AD135" s="59" t="s">
        <v>4755</v>
      </c>
      <c r="AE135" s="58">
        <v>1</v>
      </c>
      <c r="AF135" s="48">
        <v>98.04</v>
      </c>
      <c r="AG135" s="6"/>
      <c r="AH135" s="72">
        <v>0.98547519726591959</v>
      </c>
      <c r="AI135" s="73">
        <v>-2.1108533341331236E-2</v>
      </c>
      <c r="AJ135" s="74"/>
      <c r="AK135" s="73"/>
    </row>
    <row r="136" spans="1:37">
      <c r="A136" s="7" t="s">
        <v>3324</v>
      </c>
      <c r="B136" s="8" t="s">
        <v>3325</v>
      </c>
      <c r="C136" s="8" t="s">
        <v>3326</v>
      </c>
      <c r="D136" s="8" t="s">
        <v>3327</v>
      </c>
      <c r="E136" s="96" t="s">
        <v>966</v>
      </c>
      <c r="F136" s="9" t="s">
        <v>3328</v>
      </c>
      <c r="G136" s="3">
        <v>1</v>
      </c>
      <c r="H136" s="75" t="s">
        <v>34</v>
      </c>
      <c r="I136" s="97" t="s">
        <v>3329</v>
      </c>
      <c r="J136">
        <v>99.25</v>
      </c>
      <c r="L136">
        <v>99.7</v>
      </c>
      <c r="M136" s="1" t="s">
        <v>4755</v>
      </c>
      <c r="N136" s="1" t="s">
        <v>4755</v>
      </c>
      <c r="O136" s="1" t="s">
        <v>4755</v>
      </c>
      <c r="P136" s="1">
        <f t="shared" si="16"/>
        <v>0</v>
      </c>
      <c r="Q136" s="1">
        <f t="shared" si="17"/>
        <v>3</v>
      </c>
      <c r="R136" s="56" t="s">
        <v>4755</v>
      </c>
      <c r="S136" s="57">
        <v>2</v>
      </c>
      <c r="T136" s="47">
        <v>99.474999999999994</v>
      </c>
      <c r="U136" s="49">
        <v>0.22500000000000142</v>
      </c>
      <c r="Y136" s="1" t="s">
        <v>4755</v>
      </c>
      <c r="Z136" s="1" t="s">
        <v>4754</v>
      </c>
      <c r="AA136" s="1" t="s">
        <v>4755</v>
      </c>
      <c r="AB136" s="1">
        <f t="shared" si="18"/>
        <v>0</v>
      </c>
      <c r="AC136" s="1">
        <f t="shared" si="19"/>
        <v>2</v>
      </c>
      <c r="AD136" s="59" t="s">
        <v>4755</v>
      </c>
      <c r="AE136" s="58">
        <v>0</v>
      </c>
      <c r="AF136" s="48"/>
      <c r="AG136" s="6"/>
      <c r="AH136" s="72"/>
      <c r="AI136" s="73"/>
      <c r="AJ136" s="74"/>
      <c r="AK136" s="73"/>
    </row>
    <row r="137" spans="1:37">
      <c r="A137" s="7" t="s">
        <v>2280</v>
      </c>
      <c r="B137" s="8" t="s">
        <v>2281</v>
      </c>
      <c r="C137" s="8" t="s">
        <v>2282</v>
      </c>
      <c r="D137" s="8" t="s">
        <v>2283</v>
      </c>
      <c r="E137" s="96" t="s">
        <v>27</v>
      </c>
      <c r="F137" s="9" t="s">
        <v>2284</v>
      </c>
      <c r="G137" s="3">
        <v>2</v>
      </c>
      <c r="H137" s="75" t="s">
        <v>15</v>
      </c>
      <c r="I137" s="97" t="s">
        <v>2285</v>
      </c>
      <c r="K137">
        <v>99.47</v>
      </c>
      <c r="M137" s="1" t="s">
        <v>4754</v>
      </c>
      <c r="N137" s="1" t="s">
        <v>4755</v>
      </c>
      <c r="O137" s="1" t="s">
        <v>4754</v>
      </c>
      <c r="P137" s="1">
        <f t="shared" si="16"/>
        <v>0</v>
      </c>
      <c r="Q137" s="1">
        <f t="shared" si="17"/>
        <v>1</v>
      </c>
      <c r="R137" s="56" t="s">
        <v>4755</v>
      </c>
      <c r="S137" s="57">
        <v>1</v>
      </c>
      <c r="T137" s="47">
        <v>99.47</v>
      </c>
      <c r="U137" s="49"/>
      <c r="Y137" s="1" t="s">
        <v>4754</v>
      </c>
      <c r="Z137" s="1" t="s">
        <v>4754</v>
      </c>
      <c r="AA137" s="1" t="s">
        <v>4754</v>
      </c>
      <c r="AB137" s="1">
        <f t="shared" si="18"/>
        <v>0</v>
      </c>
      <c r="AC137" s="1">
        <f t="shared" si="19"/>
        <v>0</v>
      </c>
      <c r="AD137" s="59"/>
      <c r="AE137" s="58">
        <v>0</v>
      </c>
      <c r="AF137" s="48"/>
      <c r="AG137" s="6"/>
      <c r="AH137" s="72"/>
      <c r="AI137" s="73"/>
      <c r="AJ137" s="74"/>
      <c r="AK137" s="73"/>
    </row>
    <row r="138" spans="1:37">
      <c r="A138" s="7" t="s">
        <v>4075</v>
      </c>
      <c r="B138" s="8" t="s">
        <v>4076</v>
      </c>
      <c r="C138" s="8" t="s">
        <v>4077</v>
      </c>
      <c r="D138" s="8" t="s">
        <v>4078</v>
      </c>
      <c r="E138" s="96" t="s">
        <v>304</v>
      </c>
      <c r="F138" s="9" t="s">
        <v>4079</v>
      </c>
      <c r="G138" s="3">
        <v>35</v>
      </c>
      <c r="H138" s="75" t="s">
        <v>15</v>
      </c>
      <c r="I138" s="97" t="s">
        <v>4080</v>
      </c>
      <c r="K138">
        <v>99.44</v>
      </c>
      <c r="M138" s="1" t="s">
        <v>4755</v>
      </c>
      <c r="N138" s="1" t="s">
        <v>4755</v>
      </c>
      <c r="O138" s="1" t="s">
        <v>4755</v>
      </c>
      <c r="P138" s="1">
        <f t="shared" si="16"/>
        <v>0</v>
      </c>
      <c r="Q138" s="1">
        <f t="shared" si="17"/>
        <v>3</v>
      </c>
      <c r="R138" s="56" t="s">
        <v>4755</v>
      </c>
      <c r="S138" s="57">
        <v>1</v>
      </c>
      <c r="T138" s="47">
        <v>99.44</v>
      </c>
      <c r="U138" s="49"/>
      <c r="Y138" s="1" t="s">
        <v>4754</v>
      </c>
      <c r="Z138" s="1" t="s">
        <v>4754</v>
      </c>
      <c r="AA138" s="1" t="s">
        <v>4755</v>
      </c>
      <c r="AB138" s="1">
        <f t="shared" si="18"/>
        <v>0</v>
      </c>
      <c r="AC138" s="1">
        <f t="shared" si="19"/>
        <v>1</v>
      </c>
      <c r="AD138" s="59" t="s">
        <v>4755</v>
      </c>
      <c r="AE138" s="58">
        <v>0</v>
      </c>
      <c r="AF138" s="48"/>
      <c r="AG138" s="6"/>
      <c r="AH138" s="72"/>
      <c r="AI138" s="73"/>
      <c r="AJ138" s="74"/>
      <c r="AK138" s="73"/>
    </row>
    <row r="139" spans="1:37">
      <c r="A139" s="7" t="s">
        <v>4469</v>
      </c>
      <c r="B139" s="8" t="s">
        <v>4470</v>
      </c>
      <c r="C139" s="8" t="s">
        <v>4471</v>
      </c>
      <c r="D139" s="8" t="s">
        <v>4472</v>
      </c>
      <c r="E139" s="96" t="s">
        <v>13</v>
      </c>
      <c r="F139" s="9" t="s">
        <v>2608</v>
      </c>
      <c r="G139" s="3">
        <v>2</v>
      </c>
      <c r="H139" s="75" t="s">
        <v>15</v>
      </c>
      <c r="I139" s="97" t="s">
        <v>4473</v>
      </c>
      <c r="K139">
        <v>99.43</v>
      </c>
      <c r="M139" s="1" t="s">
        <v>4754</v>
      </c>
      <c r="N139" s="1" t="s">
        <v>4755</v>
      </c>
      <c r="O139" s="1" t="s">
        <v>4754</v>
      </c>
      <c r="P139" s="1">
        <f t="shared" si="16"/>
        <v>0</v>
      </c>
      <c r="Q139" s="1">
        <f t="shared" si="17"/>
        <v>1</v>
      </c>
      <c r="R139" s="56" t="s">
        <v>4755</v>
      </c>
      <c r="S139" s="57">
        <v>1</v>
      </c>
      <c r="T139" s="47">
        <v>99.43</v>
      </c>
      <c r="U139" s="49"/>
      <c r="W139">
        <v>99.3</v>
      </c>
      <c r="Y139" s="1" t="s">
        <v>4755</v>
      </c>
      <c r="Z139" s="1" t="s">
        <v>4755</v>
      </c>
      <c r="AA139" s="1" t="s">
        <v>4754</v>
      </c>
      <c r="AB139" s="1">
        <f t="shared" si="18"/>
        <v>0</v>
      </c>
      <c r="AC139" s="1">
        <f t="shared" si="19"/>
        <v>2</v>
      </c>
      <c r="AD139" s="59" t="s">
        <v>4755</v>
      </c>
      <c r="AE139" s="58">
        <v>1</v>
      </c>
      <c r="AF139" s="48">
        <v>99.3</v>
      </c>
      <c r="AG139" s="6"/>
      <c r="AH139" s="72">
        <v>0.99869254752086889</v>
      </c>
      <c r="AI139" s="73">
        <v>-1.8874893782276937E-3</v>
      </c>
      <c r="AJ139" s="74"/>
      <c r="AK139" s="73"/>
    </row>
    <row r="140" spans="1:37">
      <c r="A140" s="7" t="s">
        <v>1510</v>
      </c>
      <c r="B140" s="8" t="s">
        <v>1511</v>
      </c>
      <c r="C140" s="8" t="s">
        <v>1512</v>
      </c>
      <c r="D140" s="8" t="s">
        <v>1513</v>
      </c>
      <c r="E140" s="96" t="s">
        <v>40</v>
      </c>
      <c r="F140" s="9" t="s">
        <v>1514</v>
      </c>
      <c r="G140" s="3">
        <v>1</v>
      </c>
      <c r="H140" s="75" t="s">
        <v>34</v>
      </c>
      <c r="I140" s="97" t="s">
        <v>1515</v>
      </c>
      <c r="K140">
        <v>99.39</v>
      </c>
      <c r="M140" s="1" t="s">
        <v>4754</v>
      </c>
      <c r="N140" s="1" t="s">
        <v>4755</v>
      </c>
      <c r="O140" s="1" t="s">
        <v>4754</v>
      </c>
      <c r="P140" s="1">
        <f t="shared" si="16"/>
        <v>0</v>
      </c>
      <c r="Q140" s="1">
        <f t="shared" si="17"/>
        <v>1</v>
      </c>
      <c r="R140" s="56" t="s">
        <v>4755</v>
      </c>
      <c r="S140" s="57">
        <v>1</v>
      </c>
      <c r="T140" s="47">
        <v>99.39</v>
      </c>
      <c r="U140" s="49"/>
      <c r="V140">
        <v>100</v>
      </c>
      <c r="Y140" s="1" t="s">
        <v>4755</v>
      </c>
      <c r="Z140" s="1" t="s">
        <v>4754</v>
      </c>
      <c r="AA140" s="1" t="s">
        <v>4754</v>
      </c>
      <c r="AB140" s="1">
        <f t="shared" si="18"/>
        <v>0</v>
      </c>
      <c r="AC140" s="1">
        <f t="shared" si="19"/>
        <v>1</v>
      </c>
      <c r="AD140" s="59" t="s">
        <v>4755</v>
      </c>
      <c r="AE140" s="58">
        <v>1</v>
      </c>
      <c r="AF140" s="48">
        <v>100</v>
      </c>
      <c r="AG140" s="6"/>
      <c r="AH140" s="72">
        <v>1.006137438374082</v>
      </c>
      <c r="AI140" s="73">
        <v>8.8273907472788231E-3</v>
      </c>
      <c r="AJ140" s="74"/>
      <c r="AK140" s="73"/>
    </row>
    <row r="141" spans="1:37">
      <c r="A141" s="7" t="s">
        <v>3716</v>
      </c>
      <c r="B141" s="8" t="s">
        <v>3717</v>
      </c>
      <c r="C141" s="8" t="s">
        <v>3718</v>
      </c>
      <c r="D141" s="8" t="s">
        <v>3719</v>
      </c>
      <c r="E141" s="96" t="s">
        <v>104</v>
      </c>
      <c r="F141" s="9" t="s">
        <v>3720</v>
      </c>
      <c r="G141" s="3">
        <v>1</v>
      </c>
      <c r="H141" s="75" t="s">
        <v>34</v>
      </c>
      <c r="I141" s="97" t="s">
        <v>3721</v>
      </c>
      <c r="K141">
        <v>99.36</v>
      </c>
      <c r="M141" s="1" t="s">
        <v>4754</v>
      </c>
      <c r="N141" s="1" t="s">
        <v>4755</v>
      </c>
      <c r="O141" s="1" t="s">
        <v>4754</v>
      </c>
      <c r="P141" s="1">
        <f t="shared" si="16"/>
        <v>0</v>
      </c>
      <c r="Q141" s="1">
        <f t="shared" si="17"/>
        <v>1</v>
      </c>
      <c r="R141" s="56" t="s">
        <v>4755</v>
      </c>
      <c r="S141" s="57">
        <v>1</v>
      </c>
      <c r="T141" s="47">
        <v>99.36</v>
      </c>
      <c r="U141" s="49"/>
      <c r="V141">
        <v>99.9</v>
      </c>
      <c r="Y141" s="1" t="s">
        <v>4755</v>
      </c>
      <c r="Z141" s="1" t="s">
        <v>4755</v>
      </c>
      <c r="AA141" s="1" t="s">
        <v>4754</v>
      </c>
      <c r="AB141" s="1">
        <f t="shared" si="18"/>
        <v>0</v>
      </c>
      <c r="AC141" s="1">
        <f t="shared" si="19"/>
        <v>2</v>
      </c>
      <c r="AD141" s="59" t="s">
        <v>4755</v>
      </c>
      <c r="AE141" s="58">
        <v>1</v>
      </c>
      <c r="AF141" s="48">
        <v>99.9</v>
      </c>
      <c r="AG141" s="6"/>
      <c r="AH141" s="72">
        <v>1.0054347826086958</v>
      </c>
      <c r="AI141" s="73">
        <v>7.8195044592994523E-3</v>
      </c>
      <c r="AJ141" s="74"/>
      <c r="AK141" s="73"/>
    </row>
    <row r="142" spans="1:37">
      <c r="A142" s="7" t="s">
        <v>3066</v>
      </c>
      <c r="B142" s="8" t="s">
        <v>3067</v>
      </c>
      <c r="C142" s="8" t="s">
        <v>3068</v>
      </c>
      <c r="D142" s="8" t="s">
        <v>3069</v>
      </c>
      <c r="E142" s="96" t="s">
        <v>697</v>
      </c>
      <c r="F142" s="9" t="s">
        <v>3070</v>
      </c>
      <c r="G142" s="3">
        <v>2</v>
      </c>
      <c r="H142" s="75" t="s">
        <v>15</v>
      </c>
      <c r="I142" s="97" t="s">
        <v>3071</v>
      </c>
      <c r="L142">
        <v>99.35</v>
      </c>
      <c r="M142" s="1" t="s">
        <v>4754</v>
      </c>
      <c r="N142" s="1" t="s">
        <v>4755</v>
      </c>
      <c r="O142" s="1" t="s">
        <v>4755</v>
      </c>
      <c r="P142" s="1">
        <f t="shared" si="16"/>
        <v>0</v>
      </c>
      <c r="Q142" s="1">
        <f t="shared" si="17"/>
        <v>2</v>
      </c>
      <c r="R142" s="56" t="s">
        <v>4755</v>
      </c>
      <c r="S142" s="57">
        <v>1</v>
      </c>
      <c r="T142" s="47">
        <v>99.35</v>
      </c>
      <c r="U142" s="49"/>
      <c r="V142">
        <v>94.61</v>
      </c>
      <c r="Y142" s="1" t="s">
        <v>4755</v>
      </c>
      <c r="Z142" s="1" t="s">
        <v>4754</v>
      </c>
      <c r="AA142" s="1" t="s">
        <v>4755</v>
      </c>
      <c r="AB142" s="1">
        <f t="shared" si="18"/>
        <v>0</v>
      </c>
      <c r="AC142" s="1">
        <f t="shared" si="19"/>
        <v>2</v>
      </c>
      <c r="AD142" s="59" t="s">
        <v>4755</v>
      </c>
      <c r="AE142" s="58">
        <v>1</v>
      </c>
      <c r="AF142" s="48">
        <v>94.61</v>
      </c>
      <c r="AG142" s="6"/>
      <c r="AH142" s="72">
        <v>0.95228988424760952</v>
      </c>
      <c r="AI142" s="73">
        <v>-7.052728720901888E-2</v>
      </c>
      <c r="AJ142" s="74"/>
      <c r="AK142" s="73"/>
    </row>
    <row r="143" spans="1:37">
      <c r="A143" s="7" t="s">
        <v>3028</v>
      </c>
      <c r="B143" s="8" t="s">
        <v>3029</v>
      </c>
      <c r="C143" s="8" t="s">
        <v>3030</v>
      </c>
      <c r="D143" s="8" t="s">
        <v>3031</v>
      </c>
      <c r="E143" s="96" t="s">
        <v>13</v>
      </c>
      <c r="F143" s="9" t="s">
        <v>3032</v>
      </c>
      <c r="G143" s="3">
        <v>1</v>
      </c>
      <c r="H143" s="75" t="s">
        <v>34</v>
      </c>
      <c r="I143" s="97" t="s">
        <v>3033</v>
      </c>
      <c r="K143">
        <v>99.83</v>
      </c>
      <c r="L143">
        <v>98.84</v>
      </c>
      <c r="M143" s="1" t="s">
        <v>4755</v>
      </c>
      <c r="N143" s="1" t="s">
        <v>4755</v>
      </c>
      <c r="O143" s="1" t="s">
        <v>4755</v>
      </c>
      <c r="P143" s="1">
        <f t="shared" si="16"/>
        <v>0</v>
      </c>
      <c r="Q143" s="1">
        <f t="shared" si="17"/>
        <v>3</v>
      </c>
      <c r="R143" s="56" t="s">
        <v>4755</v>
      </c>
      <c r="S143" s="57">
        <v>2</v>
      </c>
      <c r="T143" s="47">
        <v>99.335000000000008</v>
      </c>
      <c r="U143" s="49">
        <v>0.49499999999999744</v>
      </c>
      <c r="V143">
        <v>99.42</v>
      </c>
      <c r="Y143" s="1" t="s">
        <v>4755</v>
      </c>
      <c r="Z143" s="1" t="s">
        <v>4754</v>
      </c>
      <c r="AA143" s="1" t="s">
        <v>4755</v>
      </c>
      <c r="AB143" s="1">
        <f t="shared" si="18"/>
        <v>0</v>
      </c>
      <c r="AC143" s="1">
        <f t="shared" si="19"/>
        <v>2</v>
      </c>
      <c r="AD143" s="59" t="s">
        <v>4755</v>
      </c>
      <c r="AE143" s="58">
        <v>1</v>
      </c>
      <c r="AF143" s="48">
        <v>99.42</v>
      </c>
      <c r="AG143" s="6"/>
      <c r="AH143" s="72">
        <v>1.0008556903407659</v>
      </c>
      <c r="AI143" s="73">
        <v>1.2339723373159905E-3</v>
      </c>
      <c r="AJ143" s="74"/>
      <c r="AK143" s="73"/>
    </row>
    <row r="144" spans="1:37">
      <c r="A144" s="7" t="s">
        <v>682</v>
      </c>
      <c r="B144" s="8" t="s">
        <v>683</v>
      </c>
      <c r="C144" s="8" t="s">
        <v>684</v>
      </c>
      <c r="D144" s="8" t="s">
        <v>685</v>
      </c>
      <c r="E144" s="96" t="s">
        <v>97</v>
      </c>
      <c r="F144" s="9">
        <v>0</v>
      </c>
      <c r="G144" s="3">
        <v>1</v>
      </c>
      <c r="H144" s="75" t="s">
        <v>34</v>
      </c>
      <c r="I144" s="97" t="s">
        <v>686</v>
      </c>
      <c r="K144">
        <v>99.18</v>
      </c>
      <c r="M144" s="1" t="s">
        <v>4754</v>
      </c>
      <c r="N144" s="1" t="s">
        <v>4755</v>
      </c>
      <c r="O144" s="1" t="s">
        <v>4754</v>
      </c>
      <c r="P144" s="1">
        <f t="shared" si="16"/>
        <v>0</v>
      </c>
      <c r="Q144" s="1">
        <f t="shared" si="17"/>
        <v>1</v>
      </c>
      <c r="R144" s="56" t="s">
        <v>4755</v>
      </c>
      <c r="S144" s="57">
        <v>1</v>
      </c>
      <c r="T144" s="47">
        <v>99.18</v>
      </c>
      <c r="U144" s="49"/>
      <c r="Y144" s="1" t="s">
        <v>4754</v>
      </c>
      <c r="Z144" s="1" t="s">
        <v>4754</v>
      </c>
      <c r="AA144" s="1" t="s">
        <v>4754</v>
      </c>
      <c r="AB144" s="1">
        <f t="shared" si="18"/>
        <v>0</v>
      </c>
      <c r="AC144" s="1">
        <f t="shared" si="19"/>
        <v>0</v>
      </c>
      <c r="AD144" s="59"/>
      <c r="AE144" s="58">
        <v>0</v>
      </c>
      <c r="AF144" s="48"/>
      <c r="AG144" s="6"/>
      <c r="AH144" s="72"/>
      <c r="AI144" s="73"/>
      <c r="AJ144" s="74"/>
      <c r="AK144" s="73"/>
    </row>
    <row r="145" spans="1:37">
      <c r="A145" s="7" t="s">
        <v>1459</v>
      </c>
      <c r="B145" s="8" t="s">
        <v>1460</v>
      </c>
      <c r="C145" s="8" t="s">
        <v>1461</v>
      </c>
      <c r="D145" s="8" t="s">
        <v>1462</v>
      </c>
      <c r="E145" s="96" t="s">
        <v>13</v>
      </c>
      <c r="F145" s="9" t="s">
        <v>1463</v>
      </c>
      <c r="G145" s="3">
        <v>2</v>
      </c>
      <c r="H145" s="75" t="s">
        <v>15</v>
      </c>
      <c r="I145" s="97" t="s">
        <v>1464</v>
      </c>
      <c r="K145">
        <v>99.17</v>
      </c>
      <c r="M145" s="1" t="s">
        <v>4754</v>
      </c>
      <c r="N145" s="1" t="s">
        <v>4755</v>
      </c>
      <c r="O145" s="1" t="s">
        <v>4755</v>
      </c>
      <c r="P145" s="1">
        <f t="shared" si="16"/>
        <v>0</v>
      </c>
      <c r="Q145" s="1">
        <f t="shared" si="17"/>
        <v>2</v>
      </c>
      <c r="R145" s="56" t="s">
        <v>4755</v>
      </c>
      <c r="S145" s="57">
        <v>1</v>
      </c>
      <c r="T145" s="47">
        <v>99.17</v>
      </c>
      <c r="U145" s="49"/>
      <c r="W145">
        <v>99.75</v>
      </c>
      <c r="Y145" s="1" t="s">
        <v>4755</v>
      </c>
      <c r="Z145" s="1" t="s">
        <v>4755</v>
      </c>
      <c r="AA145" s="1" t="s">
        <v>4755</v>
      </c>
      <c r="AB145" s="1">
        <f t="shared" si="18"/>
        <v>0</v>
      </c>
      <c r="AC145" s="1">
        <f t="shared" si="19"/>
        <v>3</v>
      </c>
      <c r="AD145" s="59" t="s">
        <v>4755</v>
      </c>
      <c r="AE145" s="58">
        <v>1</v>
      </c>
      <c r="AF145" s="48">
        <v>99.75</v>
      </c>
      <c r="AG145" s="6"/>
      <c r="AH145" s="72">
        <v>1.0058485429061208</v>
      </c>
      <c r="AI145" s="73">
        <v>8.41308561224797E-3</v>
      </c>
      <c r="AJ145" s="74"/>
      <c r="AK145" s="73"/>
    </row>
    <row r="146" spans="1:37">
      <c r="A146" s="7" t="s">
        <v>3675</v>
      </c>
      <c r="B146" s="8" t="s">
        <v>3676</v>
      </c>
      <c r="C146" s="8" t="s">
        <v>3677</v>
      </c>
      <c r="D146" s="8" t="s">
        <v>3678</v>
      </c>
      <c r="E146" s="96" t="s">
        <v>13</v>
      </c>
      <c r="F146" s="9" t="s">
        <v>3679</v>
      </c>
      <c r="G146" s="3">
        <v>1</v>
      </c>
      <c r="H146" s="75" t="s">
        <v>34</v>
      </c>
      <c r="I146" s="97" t="s">
        <v>3680</v>
      </c>
      <c r="J146">
        <v>99.05</v>
      </c>
      <c r="M146" s="1" t="s">
        <v>4755</v>
      </c>
      <c r="N146" s="1" t="s">
        <v>4754</v>
      </c>
      <c r="O146" s="1" t="s">
        <v>4754</v>
      </c>
      <c r="P146" s="1">
        <f t="shared" si="16"/>
        <v>0</v>
      </c>
      <c r="Q146" s="1">
        <f t="shared" si="17"/>
        <v>1</v>
      </c>
      <c r="R146" s="56" t="s">
        <v>4755</v>
      </c>
      <c r="S146" s="57">
        <v>1</v>
      </c>
      <c r="T146" s="47">
        <v>99.05</v>
      </c>
      <c r="U146" s="49"/>
      <c r="Y146" s="1" t="s">
        <v>4755</v>
      </c>
      <c r="Z146" s="1" t="s">
        <v>4754</v>
      </c>
      <c r="AA146" s="1" t="s">
        <v>4754</v>
      </c>
      <c r="AB146" s="1">
        <f t="shared" si="18"/>
        <v>0</v>
      </c>
      <c r="AC146" s="1">
        <f t="shared" si="19"/>
        <v>1</v>
      </c>
      <c r="AD146" s="59" t="s">
        <v>4755</v>
      </c>
      <c r="AE146" s="58">
        <v>0</v>
      </c>
      <c r="AF146" s="48"/>
      <c r="AG146" s="6"/>
      <c r="AH146" s="72"/>
      <c r="AI146" s="73"/>
      <c r="AJ146" s="74"/>
      <c r="AK146" s="73"/>
    </row>
    <row r="147" spans="1:37">
      <c r="A147" s="7" t="s">
        <v>1123</v>
      </c>
      <c r="B147" s="8" t="s">
        <v>1124</v>
      </c>
      <c r="C147" s="8" t="s">
        <v>1125</v>
      </c>
      <c r="D147" s="8" t="s">
        <v>1126</v>
      </c>
      <c r="E147" s="96" t="s">
        <v>13</v>
      </c>
      <c r="F147" s="9" t="s">
        <v>1127</v>
      </c>
      <c r="G147" s="3">
        <v>2</v>
      </c>
      <c r="H147" s="75" t="s">
        <v>15</v>
      </c>
      <c r="I147" s="97" t="s">
        <v>1128</v>
      </c>
      <c r="J147">
        <v>99.01</v>
      </c>
      <c r="M147" s="1" t="s">
        <v>4755</v>
      </c>
      <c r="N147" s="1" t="s">
        <v>4754</v>
      </c>
      <c r="O147" s="1" t="s">
        <v>4754</v>
      </c>
      <c r="P147" s="1">
        <f t="shared" si="16"/>
        <v>0</v>
      </c>
      <c r="Q147" s="1">
        <f t="shared" si="17"/>
        <v>1</v>
      </c>
      <c r="R147" s="56" t="s">
        <v>4755</v>
      </c>
      <c r="S147" s="57">
        <v>1</v>
      </c>
      <c r="T147" s="47">
        <v>99.01</v>
      </c>
      <c r="U147" s="49"/>
      <c r="Y147" s="1" t="s">
        <v>4754</v>
      </c>
      <c r="Z147" s="1" t="s">
        <v>4755</v>
      </c>
      <c r="AA147" s="1" t="s">
        <v>4754</v>
      </c>
      <c r="AB147" s="1">
        <f t="shared" si="18"/>
        <v>0</v>
      </c>
      <c r="AC147" s="1">
        <f t="shared" si="19"/>
        <v>1</v>
      </c>
      <c r="AD147" s="59" t="s">
        <v>4755</v>
      </c>
      <c r="AE147" s="58">
        <v>0</v>
      </c>
      <c r="AF147" s="48"/>
      <c r="AG147" s="6"/>
      <c r="AH147" s="72"/>
      <c r="AI147" s="73"/>
      <c r="AJ147" s="74"/>
      <c r="AK147" s="73"/>
    </row>
    <row r="148" spans="1:37">
      <c r="A148" s="7" t="s">
        <v>294</v>
      </c>
      <c r="B148" s="8" t="s">
        <v>295</v>
      </c>
      <c r="C148" s="8" t="s">
        <v>296</v>
      </c>
      <c r="D148" s="8" t="s">
        <v>297</v>
      </c>
      <c r="E148" s="96" t="s">
        <v>155</v>
      </c>
      <c r="F148" s="9" t="s">
        <v>298</v>
      </c>
      <c r="G148" s="3">
        <v>2</v>
      </c>
      <c r="H148" s="75" t="s">
        <v>15</v>
      </c>
      <c r="I148" s="97" t="s">
        <v>299</v>
      </c>
      <c r="L148">
        <v>98.93</v>
      </c>
      <c r="M148" s="1" t="s">
        <v>4755</v>
      </c>
      <c r="N148" s="1" t="s">
        <v>4755</v>
      </c>
      <c r="O148" s="1" t="s">
        <v>4755</v>
      </c>
      <c r="P148" s="1">
        <f t="shared" si="16"/>
        <v>0</v>
      </c>
      <c r="Q148" s="1">
        <f t="shared" si="17"/>
        <v>3</v>
      </c>
      <c r="R148" s="56" t="s">
        <v>4755</v>
      </c>
      <c r="S148" s="57">
        <v>1</v>
      </c>
      <c r="T148" s="47">
        <v>98.93</v>
      </c>
      <c r="U148" s="49"/>
      <c r="W148">
        <v>99.84</v>
      </c>
      <c r="Y148" s="1" t="s">
        <v>4754</v>
      </c>
      <c r="Z148" s="1" t="s">
        <v>4755</v>
      </c>
      <c r="AA148" s="1" t="s">
        <v>4755</v>
      </c>
      <c r="AB148" s="1">
        <f t="shared" si="18"/>
        <v>0</v>
      </c>
      <c r="AC148" s="1">
        <f t="shared" si="19"/>
        <v>2</v>
      </c>
      <c r="AD148" s="59" t="s">
        <v>4755</v>
      </c>
      <c r="AE148" s="58">
        <v>1</v>
      </c>
      <c r="AF148" s="48">
        <v>99.84</v>
      </c>
      <c r="AG148" s="6"/>
      <c r="AH148" s="72">
        <v>1.0091984231274638</v>
      </c>
      <c r="AI148" s="73">
        <v>1.3209857217610615E-2</v>
      </c>
      <c r="AJ148" s="74"/>
      <c r="AK148" s="73"/>
    </row>
    <row r="149" spans="1:37">
      <c r="A149" s="7" t="s">
        <v>2325</v>
      </c>
      <c r="B149" s="8" t="s">
        <v>2326</v>
      </c>
      <c r="C149" s="8" t="s">
        <v>2327</v>
      </c>
      <c r="D149" s="8" t="s">
        <v>2328</v>
      </c>
      <c r="E149" s="96" t="s">
        <v>155</v>
      </c>
      <c r="F149" s="9" t="s">
        <v>2329</v>
      </c>
      <c r="G149" s="3">
        <v>1</v>
      </c>
      <c r="H149" s="75" t="s">
        <v>34</v>
      </c>
      <c r="I149" s="97" t="s">
        <v>2330</v>
      </c>
      <c r="K149">
        <v>98.91</v>
      </c>
      <c r="M149" s="1" t="s">
        <v>4754</v>
      </c>
      <c r="N149" s="1" t="s">
        <v>4755</v>
      </c>
      <c r="O149" s="1" t="s">
        <v>4754</v>
      </c>
      <c r="P149" s="1">
        <f t="shared" si="16"/>
        <v>0</v>
      </c>
      <c r="Q149" s="1">
        <f t="shared" si="17"/>
        <v>1</v>
      </c>
      <c r="R149" s="56" t="s">
        <v>4755</v>
      </c>
      <c r="S149" s="57">
        <v>1</v>
      </c>
      <c r="T149" s="47">
        <v>98.91</v>
      </c>
      <c r="U149" s="49"/>
      <c r="Y149" s="1" t="s">
        <v>4755</v>
      </c>
      <c r="Z149" s="1" t="s">
        <v>4754</v>
      </c>
      <c r="AA149" s="1" t="s">
        <v>4754</v>
      </c>
      <c r="AB149" s="1">
        <f t="shared" si="18"/>
        <v>0</v>
      </c>
      <c r="AC149" s="1">
        <f t="shared" si="19"/>
        <v>1</v>
      </c>
      <c r="AD149" s="59" t="s">
        <v>4755</v>
      </c>
      <c r="AE149" s="58">
        <v>0</v>
      </c>
      <c r="AF149" s="48"/>
      <c r="AG149" s="6"/>
      <c r="AH149" s="72"/>
      <c r="AI149" s="73"/>
      <c r="AJ149" s="74"/>
      <c r="AK149" s="73"/>
    </row>
    <row r="150" spans="1:37">
      <c r="A150" s="7" t="s">
        <v>950</v>
      </c>
      <c r="B150" s="8" t="s">
        <v>951</v>
      </c>
      <c r="C150" s="8" t="s">
        <v>952</v>
      </c>
      <c r="D150" s="8" t="s">
        <v>953</v>
      </c>
      <c r="E150" s="96" t="s">
        <v>13</v>
      </c>
      <c r="F150" s="9" t="s">
        <v>954</v>
      </c>
      <c r="G150" s="3">
        <v>2</v>
      </c>
      <c r="H150" s="75" t="s">
        <v>15</v>
      </c>
      <c r="I150" s="97" t="s">
        <v>955</v>
      </c>
      <c r="L150">
        <v>98.86</v>
      </c>
      <c r="M150" s="1" t="s">
        <v>4754</v>
      </c>
      <c r="N150" s="1" t="s">
        <v>4755</v>
      </c>
      <c r="O150" s="1" t="s">
        <v>4755</v>
      </c>
      <c r="P150" s="1">
        <f t="shared" si="16"/>
        <v>0</v>
      </c>
      <c r="Q150" s="1">
        <f t="shared" si="17"/>
        <v>2</v>
      </c>
      <c r="R150" s="56" t="s">
        <v>4755</v>
      </c>
      <c r="S150" s="57">
        <v>1</v>
      </c>
      <c r="T150" s="47">
        <v>98.86</v>
      </c>
      <c r="U150" s="49"/>
      <c r="Y150" s="1" t="s">
        <v>4754</v>
      </c>
      <c r="Z150" s="1" t="s">
        <v>4754</v>
      </c>
      <c r="AA150" s="1" t="s">
        <v>4755</v>
      </c>
      <c r="AB150" s="1">
        <f t="shared" si="18"/>
        <v>0</v>
      </c>
      <c r="AC150" s="1">
        <f t="shared" si="19"/>
        <v>1</v>
      </c>
      <c r="AD150" s="59" t="s">
        <v>4755</v>
      </c>
      <c r="AE150" s="58">
        <v>0</v>
      </c>
      <c r="AF150" s="48"/>
      <c r="AG150" s="6"/>
      <c r="AH150" s="72"/>
      <c r="AI150" s="73"/>
      <c r="AJ150" s="74"/>
      <c r="AK150" s="73"/>
    </row>
    <row r="151" spans="1:37">
      <c r="A151" s="7" t="s">
        <v>1678</v>
      </c>
      <c r="B151" s="8" t="s">
        <v>1679</v>
      </c>
      <c r="C151" s="8" t="s">
        <v>1680</v>
      </c>
      <c r="D151" s="8" t="s">
        <v>1681</v>
      </c>
      <c r="E151" s="96" t="s">
        <v>40</v>
      </c>
      <c r="F151" s="9" t="s">
        <v>816</v>
      </c>
      <c r="G151" s="3">
        <v>2</v>
      </c>
      <c r="H151" s="75" t="s">
        <v>15</v>
      </c>
      <c r="I151" s="97" t="s">
        <v>1682</v>
      </c>
      <c r="K151">
        <v>98.84</v>
      </c>
      <c r="M151" s="1" t="s">
        <v>4754</v>
      </c>
      <c r="N151" s="1" t="s">
        <v>4755</v>
      </c>
      <c r="O151" s="1" t="s">
        <v>4755</v>
      </c>
      <c r="P151" s="1">
        <f t="shared" si="16"/>
        <v>0</v>
      </c>
      <c r="Q151" s="1">
        <f t="shared" si="17"/>
        <v>2</v>
      </c>
      <c r="R151" s="56" t="s">
        <v>4755</v>
      </c>
      <c r="S151" s="57">
        <v>1</v>
      </c>
      <c r="T151" s="47">
        <v>98.84</v>
      </c>
      <c r="U151" s="49"/>
      <c r="W151">
        <v>99.56</v>
      </c>
      <c r="Y151" s="1" t="s">
        <v>4754</v>
      </c>
      <c r="Z151" s="1" t="s">
        <v>4755</v>
      </c>
      <c r="AA151" s="1" t="s">
        <v>4754</v>
      </c>
      <c r="AB151" s="1">
        <f t="shared" si="18"/>
        <v>0</v>
      </c>
      <c r="AC151" s="1">
        <f t="shared" si="19"/>
        <v>1</v>
      </c>
      <c r="AD151" s="59" t="s">
        <v>4755</v>
      </c>
      <c r="AE151" s="58">
        <v>1</v>
      </c>
      <c r="AF151" s="48">
        <v>99.56</v>
      </c>
      <c r="AG151" s="6"/>
      <c r="AH151" s="72">
        <v>1.0072845002023472</v>
      </c>
      <c r="AI151" s="73">
        <v>1.0471219652251288E-2</v>
      </c>
      <c r="AJ151" s="74"/>
      <c r="AK151" s="73"/>
    </row>
    <row r="152" spans="1:37">
      <c r="A152" s="7" t="s">
        <v>525</v>
      </c>
      <c r="B152" s="8" t="s">
        <v>526</v>
      </c>
      <c r="C152" s="8" t="s">
        <v>527</v>
      </c>
      <c r="D152" s="8" t="s">
        <v>528</v>
      </c>
      <c r="E152" s="96" t="s">
        <v>104</v>
      </c>
      <c r="F152" s="9" t="s">
        <v>529</v>
      </c>
      <c r="G152" s="3">
        <v>2</v>
      </c>
      <c r="H152" s="75" t="s">
        <v>15</v>
      </c>
      <c r="I152" s="97" t="s">
        <v>530</v>
      </c>
      <c r="K152">
        <v>98.12</v>
      </c>
      <c r="L152">
        <v>99.51</v>
      </c>
      <c r="M152" s="1" t="s">
        <v>4754</v>
      </c>
      <c r="N152" s="1" t="s">
        <v>4755</v>
      </c>
      <c r="O152" s="1" t="s">
        <v>4755</v>
      </c>
      <c r="P152" s="1">
        <f t="shared" si="16"/>
        <v>0</v>
      </c>
      <c r="Q152" s="1">
        <f t="shared" si="17"/>
        <v>2</v>
      </c>
      <c r="R152" s="56" t="s">
        <v>4755</v>
      </c>
      <c r="S152" s="57">
        <v>2</v>
      </c>
      <c r="T152" s="47">
        <v>98.814999999999998</v>
      </c>
      <c r="U152" s="49">
        <v>0.69500000000000028</v>
      </c>
      <c r="Y152" s="1" t="s">
        <v>4754</v>
      </c>
      <c r="Z152" s="1" t="s">
        <v>4755</v>
      </c>
      <c r="AA152" s="1" t="s">
        <v>4755</v>
      </c>
      <c r="AB152" s="1">
        <f t="shared" si="18"/>
        <v>0</v>
      </c>
      <c r="AC152" s="1">
        <f t="shared" si="19"/>
        <v>2</v>
      </c>
      <c r="AD152" s="59" t="s">
        <v>4755</v>
      </c>
      <c r="AE152" s="58">
        <v>0</v>
      </c>
      <c r="AF152" s="48"/>
      <c r="AG152" s="6"/>
      <c r="AH152" s="72"/>
      <c r="AI152" s="73"/>
      <c r="AJ152" s="74"/>
      <c r="AK152" s="73"/>
    </row>
    <row r="153" spans="1:37">
      <c r="A153" s="7" t="s">
        <v>3539</v>
      </c>
      <c r="B153" s="8" t="s">
        <v>3540</v>
      </c>
      <c r="C153" s="8" t="s">
        <v>3541</v>
      </c>
      <c r="D153" s="8" t="s">
        <v>3542</v>
      </c>
      <c r="E153" s="96" t="s">
        <v>155</v>
      </c>
      <c r="F153" s="9" t="s">
        <v>3543</v>
      </c>
      <c r="G153" s="3">
        <v>2</v>
      </c>
      <c r="H153" s="75" t="s">
        <v>15</v>
      </c>
      <c r="I153" s="97" t="s">
        <v>3544</v>
      </c>
      <c r="J153">
        <v>99.71</v>
      </c>
      <c r="L153">
        <v>97.92</v>
      </c>
      <c r="M153" s="1" t="s">
        <v>4755</v>
      </c>
      <c r="N153" s="1" t="s">
        <v>4754</v>
      </c>
      <c r="O153" s="1" t="s">
        <v>4755</v>
      </c>
      <c r="P153" s="1">
        <f t="shared" si="16"/>
        <v>0</v>
      </c>
      <c r="Q153" s="1">
        <f t="shared" si="17"/>
        <v>2</v>
      </c>
      <c r="R153" s="56" t="s">
        <v>4755</v>
      </c>
      <c r="S153" s="57">
        <v>2</v>
      </c>
      <c r="T153" s="47">
        <v>98.814999999999998</v>
      </c>
      <c r="U153" s="49">
        <v>0.89499999999999602</v>
      </c>
      <c r="W153">
        <v>98</v>
      </c>
      <c r="Y153" s="1" t="s">
        <v>4754</v>
      </c>
      <c r="Z153" s="1" t="s">
        <v>4755</v>
      </c>
      <c r="AA153" s="1" t="s">
        <v>4754</v>
      </c>
      <c r="AB153" s="1">
        <f t="shared" si="18"/>
        <v>0</v>
      </c>
      <c r="AC153" s="1">
        <f t="shared" si="19"/>
        <v>1</v>
      </c>
      <c r="AD153" s="59" t="s">
        <v>4755</v>
      </c>
      <c r="AE153" s="58">
        <v>1</v>
      </c>
      <c r="AF153" s="48">
        <v>98</v>
      </c>
      <c r="AG153" s="6"/>
      <c r="AH153" s="72">
        <v>0.99175226433233821</v>
      </c>
      <c r="AI153" s="73">
        <v>-1.1948308604725776E-2</v>
      </c>
      <c r="AJ153" s="74"/>
      <c r="AK153" s="73"/>
    </row>
    <row r="154" spans="1:37">
      <c r="A154" s="7" t="s">
        <v>944</v>
      </c>
      <c r="B154" s="8" t="s">
        <v>945</v>
      </c>
      <c r="C154" s="8" t="s">
        <v>946</v>
      </c>
      <c r="D154" s="8" t="s">
        <v>947</v>
      </c>
      <c r="E154" s="96" t="s">
        <v>27</v>
      </c>
      <c r="F154" s="9" t="s">
        <v>948</v>
      </c>
      <c r="G154" s="3">
        <v>1</v>
      </c>
      <c r="H154" s="75" t="s">
        <v>34</v>
      </c>
      <c r="I154" s="97" t="s">
        <v>949</v>
      </c>
      <c r="L154">
        <v>98.72</v>
      </c>
      <c r="M154" s="1" t="s">
        <v>4754</v>
      </c>
      <c r="N154" s="1" t="s">
        <v>4754</v>
      </c>
      <c r="O154" s="1" t="s">
        <v>4755</v>
      </c>
      <c r="P154" s="1">
        <f t="shared" si="16"/>
        <v>0</v>
      </c>
      <c r="Q154" s="1">
        <f t="shared" si="17"/>
        <v>1</v>
      </c>
      <c r="R154" s="56" t="s">
        <v>4755</v>
      </c>
      <c r="S154" s="57">
        <v>1</v>
      </c>
      <c r="T154" s="47">
        <v>98.72</v>
      </c>
      <c r="U154" s="49"/>
      <c r="Y154" s="1" t="s">
        <v>4755</v>
      </c>
      <c r="Z154" s="1" t="s">
        <v>4754</v>
      </c>
      <c r="AA154" s="1" t="s">
        <v>4755</v>
      </c>
      <c r="AB154" s="1">
        <f t="shared" si="18"/>
        <v>0</v>
      </c>
      <c r="AC154" s="1">
        <f t="shared" si="19"/>
        <v>2</v>
      </c>
      <c r="AD154" s="59" t="s">
        <v>4755</v>
      </c>
      <c r="AE154" s="58">
        <v>0</v>
      </c>
      <c r="AF154" s="48"/>
      <c r="AG154" s="6"/>
      <c r="AH154" s="72"/>
      <c r="AI154" s="73"/>
      <c r="AJ154" s="74"/>
      <c r="AK154" s="73"/>
    </row>
    <row r="155" spans="1:37">
      <c r="A155" s="7" t="s">
        <v>1596</v>
      </c>
      <c r="B155" s="8" t="s">
        <v>1597</v>
      </c>
      <c r="C155" s="8" t="s">
        <v>1598</v>
      </c>
      <c r="D155" s="8" t="s">
        <v>1599</v>
      </c>
      <c r="E155" s="96" t="s">
        <v>13</v>
      </c>
      <c r="F155" s="9" t="s">
        <v>973</v>
      </c>
      <c r="G155" s="3">
        <v>2</v>
      </c>
      <c r="H155" s="75" t="s">
        <v>15</v>
      </c>
      <c r="I155" s="97" t="s">
        <v>1600</v>
      </c>
      <c r="K155">
        <v>98.7</v>
      </c>
      <c r="M155" s="1" t="s">
        <v>4755</v>
      </c>
      <c r="N155" s="1" t="s">
        <v>4755</v>
      </c>
      <c r="O155" s="1" t="s">
        <v>4754</v>
      </c>
      <c r="P155" s="1">
        <f t="shared" si="16"/>
        <v>0</v>
      </c>
      <c r="Q155" s="1">
        <f t="shared" si="17"/>
        <v>2</v>
      </c>
      <c r="R155" s="56" t="s">
        <v>4755</v>
      </c>
      <c r="S155" s="57">
        <v>1</v>
      </c>
      <c r="T155" s="47">
        <v>98.7</v>
      </c>
      <c r="U155" s="49"/>
      <c r="V155">
        <v>93.32</v>
      </c>
      <c r="Y155" s="1" t="s">
        <v>4755</v>
      </c>
      <c r="Z155" s="1" t="s">
        <v>4755</v>
      </c>
      <c r="AA155" s="1" t="s">
        <v>4755</v>
      </c>
      <c r="AB155" s="1">
        <f t="shared" si="18"/>
        <v>0</v>
      </c>
      <c r="AC155" s="1">
        <f t="shared" si="19"/>
        <v>3</v>
      </c>
      <c r="AD155" s="59" t="s">
        <v>4755</v>
      </c>
      <c r="AE155" s="58">
        <v>1</v>
      </c>
      <c r="AF155" s="48">
        <v>93.32</v>
      </c>
      <c r="AG155" s="6"/>
      <c r="AH155" s="72">
        <v>0.94549138804457944</v>
      </c>
      <c r="AI155" s="73">
        <v>-8.0863777359560907E-2</v>
      </c>
      <c r="AJ155" s="74"/>
      <c r="AK155" s="73"/>
    </row>
    <row r="156" spans="1:37">
      <c r="A156" s="7" t="s">
        <v>840</v>
      </c>
      <c r="B156" s="8" t="s">
        <v>841</v>
      </c>
      <c r="C156" s="8" t="s">
        <v>842</v>
      </c>
      <c r="D156" s="8" t="s">
        <v>843</v>
      </c>
      <c r="E156" s="96" t="s">
        <v>27</v>
      </c>
      <c r="F156" s="9" t="s">
        <v>844</v>
      </c>
      <c r="G156" s="3">
        <v>2</v>
      </c>
      <c r="H156" s="75" t="s">
        <v>15</v>
      </c>
      <c r="I156" s="97" t="s">
        <v>845</v>
      </c>
      <c r="L156">
        <v>98.68</v>
      </c>
      <c r="M156" s="1" t="s">
        <v>4754</v>
      </c>
      <c r="N156" s="1" t="s">
        <v>4755</v>
      </c>
      <c r="O156" s="1" t="s">
        <v>4755</v>
      </c>
      <c r="P156" s="1">
        <f t="shared" si="16"/>
        <v>0</v>
      </c>
      <c r="Q156" s="1">
        <f t="shared" si="17"/>
        <v>2</v>
      </c>
      <c r="R156" s="56" t="s">
        <v>4755</v>
      </c>
      <c r="S156" s="57">
        <v>1</v>
      </c>
      <c r="T156" s="47">
        <v>98.68</v>
      </c>
      <c r="U156" s="49"/>
      <c r="W156">
        <v>99.99</v>
      </c>
      <c r="X156">
        <v>97.85</v>
      </c>
      <c r="Y156" s="1" t="s">
        <v>4754</v>
      </c>
      <c r="Z156" s="1" t="s">
        <v>4755</v>
      </c>
      <c r="AA156" s="1" t="s">
        <v>4755</v>
      </c>
      <c r="AB156" s="1">
        <f t="shared" si="18"/>
        <v>0</v>
      </c>
      <c r="AC156" s="1">
        <f t="shared" si="19"/>
        <v>2</v>
      </c>
      <c r="AD156" s="59" t="s">
        <v>4755</v>
      </c>
      <c r="AE156" s="58">
        <v>2</v>
      </c>
      <c r="AF156" s="48">
        <v>98.919999999999987</v>
      </c>
      <c r="AG156" s="6">
        <v>1.0700000000000003</v>
      </c>
      <c r="AH156" s="72">
        <v>1.0024321037697606</v>
      </c>
      <c r="AI156" s="73">
        <v>3.5045240898143363E-3</v>
      </c>
      <c r="AJ156" s="74"/>
      <c r="AK156" s="73"/>
    </row>
    <row r="157" spans="1:37">
      <c r="A157" s="7" t="s">
        <v>987</v>
      </c>
      <c r="B157" s="8" t="s">
        <v>988</v>
      </c>
      <c r="C157" s="8" t="s">
        <v>989</v>
      </c>
      <c r="D157" s="8" t="s">
        <v>990</v>
      </c>
      <c r="E157" s="96" t="s">
        <v>97</v>
      </c>
      <c r="F157" s="9" t="s">
        <v>991</v>
      </c>
      <c r="G157" s="3">
        <v>1</v>
      </c>
      <c r="H157" s="75" t="s">
        <v>34</v>
      </c>
      <c r="I157" s="97" t="s">
        <v>992</v>
      </c>
      <c r="K157">
        <v>98.67</v>
      </c>
      <c r="M157" s="1" t="s">
        <v>4755</v>
      </c>
      <c r="N157" s="1" t="s">
        <v>4755</v>
      </c>
      <c r="O157" s="1" t="s">
        <v>4755</v>
      </c>
      <c r="P157" s="1">
        <f t="shared" si="16"/>
        <v>0</v>
      </c>
      <c r="Q157" s="1">
        <f t="shared" si="17"/>
        <v>3</v>
      </c>
      <c r="R157" s="56" t="s">
        <v>4755</v>
      </c>
      <c r="S157" s="57">
        <v>1</v>
      </c>
      <c r="T157" s="47">
        <v>98.67</v>
      </c>
      <c r="U157" s="49"/>
      <c r="Y157" s="1" t="s">
        <v>4755</v>
      </c>
      <c r="Z157" s="1" t="s">
        <v>4754</v>
      </c>
      <c r="AA157" s="1" t="s">
        <v>4754</v>
      </c>
      <c r="AB157" s="1">
        <f t="shared" si="18"/>
        <v>0</v>
      </c>
      <c r="AC157" s="1">
        <f t="shared" si="19"/>
        <v>1</v>
      </c>
      <c r="AD157" s="59" t="s">
        <v>4755</v>
      </c>
      <c r="AE157" s="58">
        <v>0</v>
      </c>
      <c r="AF157" s="48"/>
      <c r="AG157" s="6"/>
      <c r="AH157" s="72"/>
      <c r="AI157" s="73"/>
      <c r="AJ157" s="74"/>
      <c r="AK157" s="73"/>
    </row>
    <row r="158" spans="1:37">
      <c r="A158" s="7" t="s">
        <v>2891</v>
      </c>
      <c r="B158" s="8" t="s">
        <v>2892</v>
      </c>
      <c r="C158" s="8" t="s">
        <v>2893</v>
      </c>
      <c r="D158" s="8" t="s">
        <v>2894</v>
      </c>
      <c r="E158" s="96" t="s">
        <v>224</v>
      </c>
      <c r="F158" s="9" t="s">
        <v>2895</v>
      </c>
      <c r="G158" s="3">
        <v>1</v>
      </c>
      <c r="H158" s="75" t="s">
        <v>34</v>
      </c>
      <c r="I158" s="97" t="s">
        <v>2896</v>
      </c>
      <c r="J158">
        <v>97.34</v>
      </c>
      <c r="K158">
        <v>99.97</v>
      </c>
      <c r="M158" s="1" t="s">
        <v>4755</v>
      </c>
      <c r="N158" s="1" t="s">
        <v>4755</v>
      </c>
      <c r="O158" s="1" t="s">
        <v>4755</v>
      </c>
      <c r="P158" s="1">
        <f t="shared" si="16"/>
        <v>0</v>
      </c>
      <c r="Q158" s="1">
        <f t="shared" si="17"/>
        <v>3</v>
      </c>
      <c r="R158" s="56" t="s">
        <v>4755</v>
      </c>
      <c r="S158" s="57">
        <v>2</v>
      </c>
      <c r="T158" s="47">
        <v>98.655000000000001</v>
      </c>
      <c r="U158" s="49">
        <v>1.3149999999999977</v>
      </c>
      <c r="V158">
        <v>97.08</v>
      </c>
      <c r="Y158" s="1" t="s">
        <v>4755</v>
      </c>
      <c r="Z158" s="1" t="s">
        <v>4754</v>
      </c>
      <c r="AA158" s="1" t="s">
        <v>4755</v>
      </c>
      <c r="AB158" s="1">
        <f t="shared" si="18"/>
        <v>0</v>
      </c>
      <c r="AC158" s="1">
        <f t="shared" si="19"/>
        <v>2</v>
      </c>
      <c r="AD158" s="59" t="s">
        <v>4755</v>
      </c>
      <c r="AE158" s="58">
        <v>1</v>
      </c>
      <c r="AF158" s="48">
        <v>97.08</v>
      </c>
      <c r="AG158" s="6"/>
      <c r="AH158" s="72">
        <v>0.98403527444123462</v>
      </c>
      <c r="AI158" s="73">
        <v>-2.321806250444897E-2</v>
      </c>
      <c r="AJ158" s="74"/>
      <c r="AK158" s="73"/>
    </row>
    <row r="159" spans="1:37">
      <c r="A159" s="7" t="s">
        <v>1323</v>
      </c>
      <c r="B159" s="8" t="s">
        <v>1324</v>
      </c>
      <c r="C159" s="8" t="s">
        <v>1325</v>
      </c>
      <c r="D159" s="8" t="s">
        <v>1326</v>
      </c>
      <c r="E159" s="96" t="s">
        <v>13</v>
      </c>
      <c r="F159" s="9" t="s">
        <v>1327</v>
      </c>
      <c r="G159" s="3">
        <v>2</v>
      </c>
      <c r="H159" s="75" t="s">
        <v>15</v>
      </c>
      <c r="I159" s="97" t="s">
        <v>1328</v>
      </c>
      <c r="J159">
        <v>98.62</v>
      </c>
      <c r="M159" s="1" t="s">
        <v>4755</v>
      </c>
      <c r="N159" s="1" t="s">
        <v>4755</v>
      </c>
      <c r="O159" s="1" t="s">
        <v>4754</v>
      </c>
      <c r="P159" s="1">
        <f t="shared" si="16"/>
        <v>0</v>
      </c>
      <c r="Q159" s="1">
        <f t="shared" si="17"/>
        <v>2</v>
      </c>
      <c r="R159" s="56" t="s">
        <v>4755</v>
      </c>
      <c r="S159" s="57">
        <v>1</v>
      </c>
      <c r="T159" s="47">
        <v>98.62</v>
      </c>
      <c r="U159" s="49"/>
      <c r="Y159" s="1" t="s">
        <v>4754</v>
      </c>
      <c r="Z159" s="1" t="s">
        <v>4754</v>
      </c>
      <c r="AA159" s="1" t="s">
        <v>4754</v>
      </c>
      <c r="AB159" s="1">
        <f t="shared" si="18"/>
        <v>0</v>
      </c>
      <c r="AC159" s="1">
        <f t="shared" si="19"/>
        <v>0</v>
      </c>
      <c r="AD159" s="59"/>
      <c r="AE159" s="58">
        <v>0</v>
      </c>
      <c r="AF159" s="48"/>
      <c r="AG159" s="6"/>
      <c r="AH159" s="72"/>
      <c r="AI159" s="73"/>
      <c r="AJ159" s="74"/>
      <c r="AK159" s="73"/>
    </row>
    <row r="160" spans="1:37">
      <c r="A160" s="7" t="s">
        <v>2354</v>
      </c>
      <c r="B160" s="8" t="s">
        <v>2355</v>
      </c>
      <c r="C160" s="8" t="s">
        <v>2356</v>
      </c>
      <c r="D160" s="8" t="s">
        <v>2357</v>
      </c>
      <c r="E160" s="96" t="s">
        <v>13</v>
      </c>
      <c r="F160" s="9" t="s">
        <v>2358</v>
      </c>
      <c r="G160" s="3">
        <v>2</v>
      </c>
      <c r="H160" s="75" t="s">
        <v>15</v>
      </c>
      <c r="I160" s="97" t="s">
        <v>2359</v>
      </c>
      <c r="K160">
        <v>99.99</v>
      </c>
      <c r="L160">
        <v>97.23</v>
      </c>
      <c r="M160" s="1" t="s">
        <v>4754</v>
      </c>
      <c r="N160" s="1" t="s">
        <v>4755</v>
      </c>
      <c r="O160" s="1" t="s">
        <v>4755</v>
      </c>
      <c r="P160" s="1">
        <f t="shared" si="16"/>
        <v>0</v>
      </c>
      <c r="Q160" s="1">
        <f t="shared" si="17"/>
        <v>2</v>
      </c>
      <c r="R160" s="56" t="s">
        <v>4755</v>
      </c>
      <c r="S160" s="57">
        <v>2</v>
      </c>
      <c r="T160" s="47">
        <v>98.61</v>
      </c>
      <c r="U160" s="49">
        <v>1.3799999999999955</v>
      </c>
      <c r="V160">
        <v>98.41</v>
      </c>
      <c r="Y160" s="1" t="s">
        <v>4755</v>
      </c>
      <c r="Z160" s="1" t="s">
        <v>4755</v>
      </c>
      <c r="AA160" s="1" t="s">
        <v>4754</v>
      </c>
      <c r="AB160" s="1">
        <f t="shared" si="18"/>
        <v>0</v>
      </c>
      <c r="AC160" s="1">
        <f t="shared" si="19"/>
        <v>2</v>
      </c>
      <c r="AD160" s="59" t="s">
        <v>4755</v>
      </c>
      <c r="AE160" s="58">
        <v>1</v>
      </c>
      <c r="AF160" s="48">
        <v>98.41</v>
      </c>
      <c r="AG160" s="6"/>
      <c r="AH160" s="72">
        <v>0.99797180813304931</v>
      </c>
      <c r="AI160" s="73">
        <v>-2.9290336746426123E-3</v>
      </c>
      <c r="AJ160" s="74"/>
      <c r="AK160" s="73"/>
    </row>
    <row r="161" spans="1:37">
      <c r="A161" s="7" t="s">
        <v>1639</v>
      </c>
      <c r="B161" s="8" t="s">
        <v>1640</v>
      </c>
      <c r="C161" s="8" t="s">
        <v>1641</v>
      </c>
      <c r="D161" s="8" t="s">
        <v>1642</v>
      </c>
      <c r="E161" s="96" t="s">
        <v>27</v>
      </c>
      <c r="F161" s="9" t="s">
        <v>1066</v>
      </c>
      <c r="G161" s="3">
        <v>2</v>
      </c>
      <c r="H161" s="75" t="s">
        <v>15</v>
      </c>
      <c r="I161" s="97" t="s">
        <v>1643</v>
      </c>
      <c r="J161">
        <v>98.59</v>
      </c>
      <c r="M161" s="1" t="s">
        <v>4755</v>
      </c>
      <c r="N161" s="1" t="s">
        <v>4755</v>
      </c>
      <c r="O161" s="1" t="s">
        <v>4754</v>
      </c>
      <c r="P161" s="1">
        <f t="shared" si="16"/>
        <v>0</v>
      </c>
      <c r="Q161" s="1">
        <f t="shared" si="17"/>
        <v>2</v>
      </c>
      <c r="R161" s="56" t="s">
        <v>4755</v>
      </c>
      <c r="S161" s="57">
        <v>1</v>
      </c>
      <c r="T161" s="47">
        <v>98.59</v>
      </c>
      <c r="U161" s="49"/>
      <c r="Y161" s="1" t="s">
        <v>4754</v>
      </c>
      <c r="Z161" s="1" t="s">
        <v>4754</v>
      </c>
      <c r="AA161" s="1" t="s">
        <v>4754</v>
      </c>
      <c r="AB161" s="1">
        <f t="shared" si="18"/>
        <v>0</v>
      </c>
      <c r="AC161" s="1">
        <f t="shared" si="19"/>
        <v>0</v>
      </c>
      <c r="AD161" s="59"/>
      <c r="AE161" s="58">
        <v>0</v>
      </c>
      <c r="AF161" s="48"/>
      <c r="AG161" s="6"/>
      <c r="AH161" s="72"/>
      <c r="AI161" s="73"/>
      <c r="AJ161" s="74"/>
      <c r="AK161" s="73"/>
    </row>
    <row r="162" spans="1:37">
      <c r="A162" s="7" t="s">
        <v>197</v>
      </c>
      <c r="B162" s="8" t="s">
        <v>198</v>
      </c>
      <c r="C162" s="8" t="s">
        <v>199</v>
      </c>
      <c r="D162" s="8" t="s">
        <v>200</v>
      </c>
      <c r="E162" s="96" t="s">
        <v>13</v>
      </c>
      <c r="F162" s="9" t="s">
        <v>201</v>
      </c>
      <c r="G162" s="3">
        <v>2</v>
      </c>
      <c r="H162" s="75" t="s">
        <v>15</v>
      </c>
      <c r="I162" s="97" t="s">
        <v>202</v>
      </c>
      <c r="J162">
        <v>99.75</v>
      </c>
      <c r="L162">
        <v>97.09</v>
      </c>
      <c r="M162" s="1" t="s">
        <v>4755</v>
      </c>
      <c r="N162" s="1" t="s">
        <v>4754</v>
      </c>
      <c r="O162" s="1" t="s">
        <v>4755</v>
      </c>
      <c r="P162" s="1">
        <f t="shared" si="16"/>
        <v>0</v>
      </c>
      <c r="Q162" s="1">
        <f t="shared" si="17"/>
        <v>2</v>
      </c>
      <c r="R162" s="56" t="s">
        <v>4755</v>
      </c>
      <c r="S162" s="57">
        <v>2</v>
      </c>
      <c r="T162" s="47">
        <v>98.42</v>
      </c>
      <c r="U162" s="49">
        <v>1.3299999999999983</v>
      </c>
      <c r="Y162" s="1" t="s">
        <v>4754</v>
      </c>
      <c r="Z162" s="1" t="s">
        <v>4754</v>
      </c>
      <c r="AA162" s="1" t="s">
        <v>4754</v>
      </c>
      <c r="AB162" s="1">
        <f t="shared" si="18"/>
        <v>0</v>
      </c>
      <c r="AC162" s="1">
        <f t="shared" si="19"/>
        <v>0</v>
      </c>
      <c r="AD162" s="59"/>
      <c r="AE162" s="58">
        <v>0</v>
      </c>
      <c r="AF162" s="48"/>
      <c r="AG162" s="6"/>
      <c r="AH162" s="72"/>
      <c r="AI162" s="73"/>
      <c r="AJ162" s="74"/>
      <c r="AK162" s="73"/>
    </row>
    <row r="163" spans="1:37">
      <c r="A163" s="7" t="s">
        <v>4096</v>
      </c>
      <c r="B163" s="8" t="s">
        <v>4097</v>
      </c>
      <c r="C163" s="8" t="s">
        <v>4098</v>
      </c>
      <c r="D163" s="8" t="s">
        <v>4099</v>
      </c>
      <c r="E163" s="96" t="s">
        <v>13</v>
      </c>
      <c r="F163" s="9" t="s">
        <v>4100</v>
      </c>
      <c r="G163" s="3">
        <v>2</v>
      </c>
      <c r="H163" s="75" t="s">
        <v>15</v>
      </c>
      <c r="I163" s="97" t="s">
        <v>4101</v>
      </c>
      <c r="K163">
        <v>98.27</v>
      </c>
      <c r="L163">
        <v>97.88</v>
      </c>
      <c r="M163" s="1" t="s">
        <v>4754</v>
      </c>
      <c r="N163" s="1" t="s">
        <v>4755</v>
      </c>
      <c r="O163" s="1" t="s">
        <v>4755</v>
      </c>
      <c r="P163" s="1">
        <f t="shared" si="16"/>
        <v>0</v>
      </c>
      <c r="Q163" s="1">
        <f t="shared" si="17"/>
        <v>2</v>
      </c>
      <c r="R163" s="56" t="s">
        <v>4755</v>
      </c>
      <c r="S163" s="57">
        <v>2</v>
      </c>
      <c r="T163" s="47">
        <v>98.074999999999989</v>
      </c>
      <c r="U163" s="49">
        <v>0.19500000000000028</v>
      </c>
      <c r="X163">
        <v>96.97</v>
      </c>
      <c r="Y163" s="1" t="s">
        <v>4754</v>
      </c>
      <c r="Z163" s="1" t="s">
        <v>4755</v>
      </c>
      <c r="AA163" s="1" t="s">
        <v>4755</v>
      </c>
      <c r="AB163" s="1">
        <f t="shared" si="18"/>
        <v>0</v>
      </c>
      <c r="AC163" s="1">
        <f t="shared" si="19"/>
        <v>2</v>
      </c>
      <c r="AD163" s="59" t="s">
        <v>4755</v>
      </c>
      <c r="AE163" s="58">
        <v>1</v>
      </c>
      <c r="AF163" s="48">
        <v>96.97</v>
      </c>
      <c r="AG163" s="6"/>
      <c r="AH163" s="72">
        <v>0.988733112413969</v>
      </c>
      <c r="AI163" s="73">
        <v>-1.6346946358503388E-2</v>
      </c>
      <c r="AJ163" s="74"/>
      <c r="AK163" s="73"/>
    </row>
    <row r="164" spans="1:37">
      <c r="A164" s="7" t="s">
        <v>3631</v>
      </c>
      <c r="B164" s="8" t="s">
        <v>3632</v>
      </c>
      <c r="C164" s="8" t="s">
        <v>3633</v>
      </c>
      <c r="D164" s="8" t="s">
        <v>3634</v>
      </c>
      <c r="E164" s="96" t="s">
        <v>110</v>
      </c>
      <c r="F164" s="9" t="s">
        <v>3635</v>
      </c>
      <c r="G164" s="3">
        <v>1</v>
      </c>
      <c r="H164" s="75" t="s">
        <v>34</v>
      </c>
      <c r="I164" s="97" t="s">
        <v>3636</v>
      </c>
      <c r="K164">
        <v>97.84</v>
      </c>
      <c r="M164" s="1" t="s">
        <v>4755</v>
      </c>
      <c r="N164" s="1" t="s">
        <v>4755</v>
      </c>
      <c r="O164" s="1" t="s">
        <v>4754</v>
      </c>
      <c r="P164" s="1">
        <f t="shared" si="16"/>
        <v>0</v>
      </c>
      <c r="Q164" s="1">
        <f t="shared" si="17"/>
        <v>2</v>
      </c>
      <c r="R164" s="56" t="s">
        <v>4755</v>
      </c>
      <c r="S164" s="57">
        <v>1</v>
      </c>
      <c r="T164" s="47">
        <v>97.84</v>
      </c>
      <c r="U164" s="49"/>
      <c r="Y164" s="1" t="s">
        <v>4754</v>
      </c>
      <c r="Z164" s="1" t="s">
        <v>4754</v>
      </c>
      <c r="AA164" s="1" t="s">
        <v>4754</v>
      </c>
      <c r="AB164" s="1">
        <f t="shared" si="18"/>
        <v>0</v>
      </c>
      <c r="AC164" s="1">
        <f t="shared" si="19"/>
        <v>0</v>
      </c>
      <c r="AD164" s="59"/>
      <c r="AE164" s="58">
        <v>0</v>
      </c>
      <c r="AF164" s="48"/>
      <c r="AG164" s="6"/>
      <c r="AH164" s="72"/>
      <c r="AI164" s="73"/>
      <c r="AJ164" s="74"/>
      <c r="AK164" s="73"/>
    </row>
    <row r="165" spans="1:37">
      <c r="A165" s="7" t="s">
        <v>3767</v>
      </c>
      <c r="B165" s="8" t="s">
        <v>3768</v>
      </c>
      <c r="C165" s="8" t="s">
        <v>3769</v>
      </c>
      <c r="D165" s="8" t="s">
        <v>3770</v>
      </c>
      <c r="E165" s="96" t="s">
        <v>104</v>
      </c>
      <c r="F165" s="9">
        <v>0</v>
      </c>
      <c r="G165" s="3">
        <v>2</v>
      </c>
      <c r="H165" s="75" t="s">
        <v>15</v>
      </c>
      <c r="I165" s="97" t="s">
        <v>3771</v>
      </c>
      <c r="J165">
        <v>98.31</v>
      </c>
      <c r="K165">
        <v>96.71</v>
      </c>
      <c r="M165" s="1" t="s">
        <v>4755</v>
      </c>
      <c r="N165" s="1" t="s">
        <v>4755</v>
      </c>
      <c r="O165" s="1" t="s">
        <v>4754</v>
      </c>
      <c r="P165" s="1">
        <f t="shared" si="16"/>
        <v>0</v>
      </c>
      <c r="Q165" s="1">
        <f t="shared" si="17"/>
        <v>2</v>
      </c>
      <c r="R165" s="56" t="s">
        <v>4755</v>
      </c>
      <c r="S165" s="57">
        <v>2</v>
      </c>
      <c r="T165" s="47">
        <v>97.509999999999991</v>
      </c>
      <c r="U165" s="49">
        <v>0.80000000000000426</v>
      </c>
      <c r="W165">
        <v>96.3</v>
      </c>
      <c r="Y165" s="1" t="s">
        <v>4755</v>
      </c>
      <c r="Z165" s="1" t="s">
        <v>4755</v>
      </c>
      <c r="AA165" s="1" t="s">
        <v>4754</v>
      </c>
      <c r="AB165" s="1">
        <f t="shared" si="18"/>
        <v>0</v>
      </c>
      <c r="AC165" s="1">
        <f t="shared" si="19"/>
        <v>2</v>
      </c>
      <c r="AD165" s="59" t="s">
        <v>4755</v>
      </c>
      <c r="AE165" s="58">
        <v>1</v>
      </c>
      <c r="AF165" s="48">
        <v>96.3</v>
      </c>
      <c r="AG165" s="6"/>
      <c r="AH165" s="72">
        <v>0.98759101630601998</v>
      </c>
      <c r="AI165" s="73">
        <v>-1.801438192803528E-2</v>
      </c>
      <c r="AJ165" s="74"/>
      <c r="AK165" s="73"/>
    </row>
    <row r="166" spans="1:37">
      <c r="A166" s="7" t="s">
        <v>2805</v>
      </c>
      <c r="B166" s="8" t="s">
        <v>2806</v>
      </c>
      <c r="C166" s="8" t="s">
        <v>2807</v>
      </c>
      <c r="D166" s="8" t="s">
        <v>2808</v>
      </c>
      <c r="E166" s="96" t="s">
        <v>97</v>
      </c>
      <c r="F166" s="9" t="s">
        <v>2313</v>
      </c>
      <c r="G166" s="3">
        <v>2</v>
      </c>
      <c r="H166" s="75" t="s">
        <v>15</v>
      </c>
      <c r="I166" s="97" t="s">
        <v>2809</v>
      </c>
      <c r="K166">
        <v>97.5</v>
      </c>
      <c r="M166" s="1" t="s">
        <v>4755</v>
      </c>
      <c r="N166" s="1" t="s">
        <v>4755</v>
      </c>
      <c r="O166" s="1" t="s">
        <v>4754</v>
      </c>
      <c r="P166" s="1">
        <f t="shared" si="16"/>
        <v>0</v>
      </c>
      <c r="Q166" s="1">
        <f t="shared" si="17"/>
        <v>2</v>
      </c>
      <c r="R166" s="56" t="s">
        <v>4755</v>
      </c>
      <c r="S166" s="57">
        <v>1</v>
      </c>
      <c r="T166" s="47">
        <v>97.5</v>
      </c>
      <c r="U166" s="49"/>
      <c r="Y166" s="1" t="s">
        <v>4754</v>
      </c>
      <c r="Z166" s="1" t="s">
        <v>4755</v>
      </c>
      <c r="AA166" s="1" t="s">
        <v>4754</v>
      </c>
      <c r="AB166" s="1">
        <f t="shared" si="18"/>
        <v>0</v>
      </c>
      <c r="AC166" s="1">
        <f t="shared" si="19"/>
        <v>1</v>
      </c>
      <c r="AD166" s="59" t="s">
        <v>4755</v>
      </c>
      <c r="AE166" s="58">
        <v>0</v>
      </c>
      <c r="AF166" s="48"/>
      <c r="AG166" s="6"/>
      <c r="AH166" s="72"/>
      <c r="AI166" s="73"/>
      <c r="AJ166" s="74"/>
      <c r="AK166" s="73"/>
    </row>
    <row r="167" spans="1:37">
      <c r="A167" s="7" t="s">
        <v>2238</v>
      </c>
      <c r="B167" s="8" t="s">
        <v>2239</v>
      </c>
      <c r="C167" s="8" t="s">
        <v>2240</v>
      </c>
      <c r="D167" s="8" t="s">
        <v>2241</v>
      </c>
      <c r="E167" s="96" t="s">
        <v>13</v>
      </c>
      <c r="F167" s="9" t="s">
        <v>2242</v>
      </c>
      <c r="G167" s="3">
        <v>1</v>
      </c>
      <c r="H167" s="75" t="s">
        <v>34</v>
      </c>
      <c r="I167" s="97" t="s">
        <v>2243</v>
      </c>
      <c r="K167">
        <v>97.7</v>
      </c>
      <c r="L167">
        <v>97.16</v>
      </c>
      <c r="M167" s="1" t="s">
        <v>4755</v>
      </c>
      <c r="N167" s="1" t="s">
        <v>4755</v>
      </c>
      <c r="O167" s="1" t="s">
        <v>4755</v>
      </c>
      <c r="P167" s="1">
        <f t="shared" si="16"/>
        <v>0</v>
      </c>
      <c r="Q167" s="1">
        <f t="shared" si="17"/>
        <v>3</v>
      </c>
      <c r="R167" s="56" t="s">
        <v>4755</v>
      </c>
      <c r="S167" s="57">
        <v>2</v>
      </c>
      <c r="T167" s="47">
        <v>97.43</v>
      </c>
      <c r="U167" s="49">
        <v>0.27000000000000313</v>
      </c>
      <c r="W167">
        <v>99.44</v>
      </c>
      <c r="Y167" s="1" t="s">
        <v>4754</v>
      </c>
      <c r="Z167" s="1" t="s">
        <v>4755</v>
      </c>
      <c r="AA167" s="1" t="s">
        <v>4755</v>
      </c>
      <c r="AB167" s="1">
        <f t="shared" si="18"/>
        <v>0</v>
      </c>
      <c r="AC167" s="1">
        <f t="shared" si="19"/>
        <v>2</v>
      </c>
      <c r="AD167" s="59" t="s">
        <v>4755</v>
      </c>
      <c r="AE167" s="58">
        <v>1</v>
      </c>
      <c r="AF167" s="48">
        <v>99.44</v>
      </c>
      <c r="AG167" s="6"/>
      <c r="AH167" s="72">
        <v>1.0206301960381812</v>
      </c>
      <c r="AI167" s="73">
        <v>2.9460230580047372E-2</v>
      </c>
      <c r="AJ167" s="74"/>
      <c r="AK167" s="73"/>
    </row>
    <row r="168" spans="1:37">
      <c r="A168" s="7" t="s">
        <v>2706</v>
      </c>
      <c r="B168" s="8" t="s">
        <v>2707</v>
      </c>
      <c r="C168" s="8" t="s">
        <v>2708</v>
      </c>
      <c r="D168" s="8" t="s">
        <v>2709</v>
      </c>
      <c r="E168" s="96" t="s">
        <v>64</v>
      </c>
      <c r="F168" s="9">
        <v>0</v>
      </c>
      <c r="G168" s="3">
        <v>2</v>
      </c>
      <c r="H168" s="75" t="s">
        <v>15</v>
      </c>
      <c r="I168" s="97" t="s">
        <v>2710</v>
      </c>
      <c r="K168">
        <v>96.88</v>
      </c>
      <c r="M168" s="1" t="s">
        <v>4755</v>
      </c>
      <c r="N168" s="1" t="s">
        <v>4755</v>
      </c>
      <c r="O168" s="1" t="s">
        <v>4755</v>
      </c>
      <c r="P168" s="1">
        <f t="shared" si="16"/>
        <v>0</v>
      </c>
      <c r="Q168" s="1">
        <f t="shared" si="17"/>
        <v>3</v>
      </c>
      <c r="R168" s="56" t="s">
        <v>4755</v>
      </c>
      <c r="S168" s="57">
        <v>1</v>
      </c>
      <c r="T168" s="47">
        <v>96.88</v>
      </c>
      <c r="U168" s="49"/>
      <c r="V168">
        <v>100</v>
      </c>
      <c r="X168">
        <v>99.94</v>
      </c>
      <c r="Y168" s="1" t="s">
        <v>4755</v>
      </c>
      <c r="Z168" s="1" t="s">
        <v>4755</v>
      </c>
      <c r="AA168" s="1" t="s">
        <v>4755</v>
      </c>
      <c r="AB168" s="1">
        <f t="shared" si="18"/>
        <v>0</v>
      </c>
      <c r="AC168" s="1">
        <f t="shared" si="19"/>
        <v>3</v>
      </c>
      <c r="AD168" s="59" t="s">
        <v>4755</v>
      </c>
      <c r="AE168" s="58">
        <v>2</v>
      </c>
      <c r="AF168" s="48">
        <v>99.97</v>
      </c>
      <c r="AG168" s="6">
        <v>3.0000000000001137E-2</v>
      </c>
      <c r="AH168" s="72">
        <v>1.0318951279933939</v>
      </c>
      <c r="AI168" s="73">
        <v>4.5296356408589949E-2</v>
      </c>
      <c r="AJ168" s="74"/>
      <c r="AK168" s="73"/>
    </row>
    <row r="169" spans="1:37">
      <c r="A169" s="7" t="s">
        <v>3594</v>
      </c>
      <c r="B169" s="8" t="s">
        <v>3595</v>
      </c>
      <c r="C169" s="8" t="s">
        <v>3596</v>
      </c>
      <c r="D169" s="8" t="s">
        <v>3597</v>
      </c>
      <c r="E169" s="96" t="s">
        <v>13</v>
      </c>
      <c r="F169" s="9" t="s">
        <v>3598</v>
      </c>
      <c r="G169" s="3">
        <v>2</v>
      </c>
      <c r="H169" s="75" t="s">
        <v>15</v>
      </c>
      <c r="I169" s="97" t="s">
        <v>3600</v>
      </c>
      <c r="L169">
        <v>96.66</v>
      </c>
      <c r="M169" s="1" t="s">
        <v>4754</v>
      </c>
      <c r="N169" s="1" t="s">
        <v>4754</v>
      </c>
      <c r="O169" s="1" t="s">
        <v>4755</v>
      </c>
      <c r="P169" s="1">
        <f t="shared" si="16"/>
        <v>0</v>
      </c>
      <c r="Q169" s="1">
        <f t="shared" si="17"/>
        <v>1</v>
      </c>
      <c r="R169" s="56" t="s">
        <v>4755</v>
      </c>
      <c r="S169" s="57">
        <v>1</v>
      </c>
      <c r="T169" s="47">
        <v>96.66</v>
      </c>
      <c r="U169" s="49"/>
      <c r="Y169" s="1" t="s">
        <v>4755</v>
      </c>
      <c r="Z169" s="1" t="s">
        <v>4754</v>
      </c>
      <c r="AA169" s="1" t="s">
        <v>4754</v>
      </c>
      <c r="AB169" s="1">
        <f t="shared" si="18"/>
        <v>0</v>
      </c>
      <c r="AC169" s="1">
        <f t="shared" si="19"/>
        <v>1</v>
      </c>
      <c r="AD169" s="59" t="s">
        <v>4755</v>
      </c>
      <c r="AE169" s="58">
        <v>0</v>
      </c>
      <c r="AF169" s="48"/>
      <c r="AG169" s="6"/>
      <c r="AH169" s="72"/>
      <c r="AI169" s="73"/>
      <c r="AJ169" s="74"/>
      <c r="AK169" s="73"/>
    </row>
    <row r="170" spans="1:37">
      <c r="A170" s="7" t="s">
        <v>3565</v>
      </c>
      <c r="B170" s="8" t="s">
        <v>3566</v>
      </c>
      <c r="C170" s="8" t="s">
        <v>3567</v>
      </c>
      <c r="D170" s="8" t="s">
        <v>3568</v>
      </c>
      <c r="E170" s="96" t="s">
        <v>64</v>
      </c>
      <c r="F170" s="9" t="s">
        <v>3569</v>
      </c>
      <c r="G170" s="3">
        <v>2</v>
      </c>
      <c r="H170" s="75" t="s">
        <v>15</v>
      </c>
      <c r="I170" s="97" t="s">
        <v>3570</v>
      </c>
      <c r="K170">
        <v>95.86</v>
      </c>
      <c r="M170" s="1" t="s">
        <v>4754</v>
      </c>
      <c r="N170" s="1" t="s">
        <v>4755</v>
      </c>
      <c r="O170" s="1" t="s">
        <v>4754</v>
      </c>
      <c r="P170" s="1">
        <f t="shared" si="16"/>
        <v>0</v>
      </c>
      <c r="Q170" s="1">
        <f t="shared" si="17"/>
        <v>1</v>
      </c>
      <c r="R170" s="56" t="s">
        <v>4755</v>
      </c>
      <c r="S170" s="57">
        <v>1</v>
      </c>
      <c r="T170" s="47">
        <v>95.86</v>
      </c>
      <c r="U170" s="49"/>
      <c r="W170">
        <v>99.7</v>
      </c>
      <c r="Y170" s="1" t="s">
        <v>4754</v>
      </c>
      <c r="Z170" s="1" t="s">
        <v>4755</v>
      </c>
      <c r="AA170" s="1" t="s">
        <v>4755</v>
      </c>
      <c r="AB170" s="1">
        <f t="shared" si="18"/>
        <v>0</v>
      </c>
      <c r="AC170" s="1">
        <f t="shared" si="19"/>
        <v>2</v>
      </c>
      <c r="AD170" s="59" t="s">
        <v>4755</v>
      </c>
      <c r="AE170" s="58">
        <v>1</v>
      </c>
      <c r="AF170" s="48">
        <v>99.7</v>
      </c>
      <c r="AG170" s="6"/>
      <c r="AH170" s="72">
        <v>1.0400584185270185</v>
      </c>
      <c r="AI170" s="73">
        <v>5.6664564666595522E-2</v>
      </c>
      <c r="AJ170" s="74"/>
      <c r="AK170" s="73"/>
    </row>
    <row r="171" spans="1:37">
      <c r="A171" s="7" t="s">
        <v>621</v>
      </c>
      <c r="B171" s="8" t="s">
        <v>622</v>
      </c>
      <c r="C171" s="8" t="s">
        <v>623</v>
      </c>
      <c r="D171" s="8" t="s">
        <v>624</v>
      </c>
      <c r="E171" s="96" t="s">
        <v>40</v>
      </c>
      <c r="F171" s="9">
        <v>0</v>
      </c>
      <c r="G171" s="3">
        <v>2</v>
      </c>
      <c r="H171" s="75" t="s">
        <v>15</v>
      </c>
      <c r="I171" s="97" t="s">
        <v>625</v>
      </c>
      <c r="K171">
        <v>95.04</v>
      </c>
      <c r="M171" s="1" t="s">
        <v>4754</v>
      </c>
      <c r="N171" s="1" t="s">
        <v>4755</v>
      </c>
      <c r="O171" s="1" t="s">
        <v>4754</v>
      </c>
      <c r="P171" s="1">
        <f t="shared" si="16"/>
        <v>0</v>
      </c>
      <c r="Q171" s="1">
        <f t="shared" si="17"/>
        <v>1</v>
      </c>
      <c r="R171" s="56" t="s">
        <v>4755</v>
      </c>
      <c r="S171" s="57">
        <v>1</v>
      </c>
      <c r="T171" s="47">
        <v>95.04</v>
      </c>
      <c r="U171" s="49"/>
      <c r="Y171" s="1" t="s">
        <v>4754</v>
      </c>
      <c r="Z171" s="1" t="s">
        <v>4754</v>
      </c>
      <c r="AA171" s="1" t="s">
        <v>4754</v>
      </c>
      <c r="AB171" s="1">
        <f t="shared" si="18"/>
        <v>0</v>
      </c>
      <c r="AC171" s="1">
        <f t="shared" si="19"/>
        <v>0</v>
      </c>
      <c r="AD171" s="59"/>
      <c r="AE171" s="58">
        <v>0</v>
      </c>
      <c r="AF171" s="48"/>
      <c r="AG171" s="6"/>
      <c r="AH171" s="72"/>
      <c r="AI171" s="73"/>
      <c r="AJ171" s="74"/>
      <c r="AK171" s="73"/>
    </row>
    <row r="172" spans="1:37">
      <c r="A172" s="7" t="s">
        <v>3703</v>
      </c>
      <c r="B172" s="8" t="s">
        <v>3704</v>
      </c>
      <c r="C172" s="8" t="s">
        <v>3705</v>
      </c>
      <c r="D172" s="8" t="s">
        <v>3706</v>
      </c>
      <c r="E172" s="96" t="s">
        <v>64</v>
      </c>
      <c r="F172" s="9" t="s">
        <v>3707</v>
      </c>
      <c r="G172" s="3">
        <v>62</v>
      </c>
      <c r="H172" s="75" t="s">
        <v>66</v>
      </c>
      <c r="I172" s="97" t="s">
        <v>3708</v>
      </c>
      <c r="J172">
        <v>95.03</v>
      </c>
      <c r="M172" s="1" t="s">
        <v>4755</v>
      </c>
      <c r="N172" s="1" t="s">
        <v>4754</v>
      </c>
      <c r="O172" s="1" t="s">
        <v>4754</v>
      </c>
      <c r="P172" s="1">
        <f t="shared" si="16"/>
        <v>0</v>
      </c>
      <c r="Q172" s="1">
        <f t="shared" si="17"/>
        <v>1</v>
      </c>
      <c r="R172" s="56" t="s">
        <v>4755</v>
      </c>
      <c r="S172" s="57">
        <v>1</v>
      </c>
      <c r="T172" s="47">
        <v>95.03</v>
      </c>
      <c r="U172" s="49"/>
      <c r="W172">
        <v>92.94</v>
      </c>
      <c r="Y172" s="1" t="s">
        <v>4755</v>
      </c>
      <c r="Z172" s="1" t="s">
        <v>4755</v>
      </c>
      <c r="AA172" s="1" t="s">
        <v>4754</v>
      </c>
      <c r="AB172" s="1">
        <f t="shared" si="18"/>
        <v>0</v>
      </c>
      <c r="AC172" s="1">
        <f t="shared" si="19"/>
        <v>2</v>
      </c>
      <c r="AD172" s="59" t="s">
        <v>4755</v>
      </c>
      <c r="AE172" s="58">
        <v>1</v>
      </c>
      <c r="AF172" s="48">
        <v>92.94</v>
      </c>
      <c r="AG172" s="6"/>
      <c r="AH172" s="72">
        <v>0.97800694517520781</v>
      </c>
      <c r="AI172" s="73">
        <v>-3.2083384582804894E-2</v>
      </c>
      <c r="AJ172" s="74"/>
      <c r="AK172" s="73"/>
    </row>
    <row r="173" spans="1:37">
      <c r="A173" s="7" t="s">
        <v>2093</v>
      </c>
      <c r="B173" s="8" t="s">
        <v>2094</v>
      </c>
      <c r="C173" s="8" t="s">
        <v>2095</v>
      </c>
      <c r="D173" s="8" t="s">
        <v>2096</v>
      </c>
      <c r="E173" s="96" t="s">
        <v>224</v>
      </c>
      <c r="F173" s="9" t="s">
        <v>2097</v>
      </c>
      <c r="G173" s="3">
        <v>2</v>
      </c>
      <c r="H173" s="75" t="s">
        <v>15</v>
      </c>
      <c r="I173" s="97" t="s">
        <v>2098</v>
      </c>
      <c r="J173">
        <v>94.8</v>
      </c>
      <c r="M173" s="1" t="s">
        <v>4755</v>
      </c>
      <c r="N173" s="1" t="s">
        <v>4754</v>
      </c>
      <c r="O173" s="1" t="s">
        <v>4754</v>
      </c>
      <c r="P173" s="1">
        <f t="shared" si="16"/>
        <v>0</v>
      </c>
      <c r="Q173" s="1">
        <f t="shared" si="17"/>
        <v>1</v>
      </c>
      <c r="R173" s="56" t="s">
        <v>4755</v>
      </c>
      <c r="S173" s="57">
        <v>1</v>
      </c>
      <c r="T173" s="47">
        <v>94.8</v>
      </c>
      <c r="U173" s="49"/>
      <c r="Y173" s="1" t="s">
        <v>4754</v>
      </c>
      <c r="Z173" s="1" t="s">
        <v>4754</v>
      </c>
      <c r="AA173" s="1" t="s">
        <v>4754</v>
      </c>
      <c r="AB173" s="1">
        <f t="shared" si="18"/>
        <v>0</v>
      </c>
      <c r="AC173" s="1">
        <f t="shared" si="19"/>
        <v>0</v>
      </c>
      <c r="AD173" s="59"/>
      <c r="AE173" s="58">
        <v>0</v>
      </c>
      <c r="AF173" s="48"/>
      <c r="AG173" s="6"/>
      <c r="AH173" s="72"/>
      <c r="AI173" s="73"/>
      <c r="AJ173" s="74"/>
      <c r="AK173" s="73"/>
    </row>
    <row r="174" spans="1:37">
      <c r="A174" s="7" t="s">
        <v>4168</v>
      </c>
      <c r="B174" s="8" t="s">
        <v>4169</v>
      </c>
      <c r="C174" s="8" t="s">
        <v>4170</v>
      </c>
      <c r="D174" s="8" t="s">
        <v>4171</v>
      </c>
      <c r="E174" s="96" t="s">
        <v>966</v>
      </c>
      <c r="F174" s="9" t="s">
        <v>4172</v>
      </c>
      <c r="G174" s="3">
        <v>1</v>
      </c>
      <c r="H174" s="75" t="s">
        <v>34</v>
      </c>
      <c r="I174" s="97" t="s">
        <v>4173</v>
      </c>
      <c r="K174">
        <v>94.38</v>
      </c>
      <c r="L174">
        <v>93.85</v>
      </c>
      <c r="M174" s="1" t="s">
        <v>4755</v>
      </c>
      <c r="N174" s="1" t="s">
        <v>4755</v>
      </c>
      <c r="O174" s="1" t="s">
        <v>4755</v>
      </c>
      <c r="P174" s="1">
        <f t="shared" si="16"/>
        <v>0</v>
      </c>
      <c r="Q174" s="1">
        <f t="shared" si="17"/>
        <v>3</v>
      </c>
      <c r="R174" s="56" t="s">
        <v>4755</v>
      </c>
      <c r="S174" s="57">
        <v>2</v>
      </c>
      <c r="T174" s="47">
        <v>94.114999999999995</v>
      </c>
      <c r="U174" s="49">
        <v>0.26500000000000057</v>
      </c>
      <c r="Y174" s="1" t="s">
        <v>4754</v>
      </c>
      <c r="Z174" s="1" t="s">
        <v>4754</v>
      </c>
      <c r="AA174" s="1" t="s">
        <v>4754</v>
      </c>
      <c r="AB174" s="1">
        <f t="shared" si="18"/>
        <v>0</v>
      </c>
      <c r="AC174" s="1">
        <f t="shared" si="19"/>
        <v>0</v>
      </c>
      <c r="AD174" s="59"/>
      <c r="AE174" s="58">
        <v>0</v>
      </c>
      <c r="AF174" s="48"/>
      <c r="AG174" s="6"/>
      <c r="AH174" s="72"/>
      <c r="AI174" s="73"/>
      <c r="AJ174" s="74"/>
      <c r="AK174" s="73"/>
    </row>
    <row r="175" spans="1:37">
      <c r="A175" s="7" t="s">
        <v>2215</v>
      </c>
      <c r="B175" s="8" t="s">
        <v>2216</v>
      </c>
      <c r="C175" s="8" t="s">
        <v>2217</v>
      </c>
      <c r="D175" s="8" t="s">
        <v>2218</v>
      </c>
      <c r="E175" s="96" t="s">
        <v>64</v>
      </c>
      <c r="F175" s="9" t="s">
        <v>2219</v>
      </c>
      <c r="G175" s="3">
        <v>66</v>
      </c>
      <c r="H175" s="75" t="s">
        <v>231</v>
      </c>
      <c r="I175" s="97" t="s">
        <v>2220</v>
      </c>
      <c r="L175">
        <v>92.49</v>
      </c>
      <c r="M175" s="1" t="s">
        <v>4754</v>
      </c>
      <c r="N175" s="1" t="s">
        <v>4754</v>
      </c>
      <c r="O175" s="1" t="s">
        <v>4755</v>
      </c>
      <c r="P175" s="1">
        <f t="shared" si="16"/>
        <v>0</v>
      </c>
      <c r="Q175" s="1">
        <f t="shared" si="17"/>
        <v>1</v>
      </c>
      <c r="R175" s="56" t="s">
        <v>4755</v>
      </c>
      <c r="S175" s="57">
        <v>1</v>
      </c>
      <c r="T175" s="47">
        <v>92.49</v>
      </c>
      <c r="U175" s="49"/>
      <c r="Y175" s="1" t="s">
        <v>4754</v>
      </c>
      <c r="Z175" s="1" t="s">
        <v>4754</v>
      </c>
      <c r="AA175" s="1" t="s">
        <v>4754</v>
      </c>
      <c r="AB175" s="1">
        <f t="shared" si="18"/>
        <v>0</v>
      </c>
      <c r="AC175" s="1">
        <f t="shared" si="19"/>
        <v>0</v>
      </c>
      <c r="AD175" s="59"/>
      <c r="AE175" s="58">
        <v>0</v>
      </c>
      <c r="AF175" s="48"/>
      <c r="AG175" s="6"/>
      <c r="AH175" s="72"/>
      <c r="AI175" s="73"/>
      <c r="AJ175" s="74"/>
      <c r="AK175" s="73"/>
    </row>
    <row r="176" spans="1:37">
      <c r="A176" s="7" t="s">
        <v>3196</v>
      </c>
      <c r="B176" s="8" t="s">
        <v>3197</v>
      </c>
      <c r="C176" s="8" t="s">
        <v>3198</v>
      </c>
      <c r="D176" s="8" t="s">
        <v>3199</v>
      </c>
      <c r="E176" s="96" t="s">
        <v>64</v>
      </c>
      <c r="F176" s="9" t="s">
        <v>78</v>
      </c>
      <c r="G176" s="3">
        <v>64</v>
      </c>
      <c r="H176" s="75" t="s">
        <v>231</v>
      </c>
      <c r="I176" s="97" t="s">
        <v>3200</v>
      </c>
      <c r="J176">
        <v>87.75</v>
      </c>
      <c r="M176" s="1" t="s">
        <v>4755</v>
      </c>
      <c r="N176" s="1" t="s">
        <v>4755</v>
      </c>
      <c r="O176" s="1" t="s">
        <v>4755</v>
      </c>
      <c r="P176" s="1">
        <f t="shared" si="16"/>
        <v>0</v>
      </c>
      <c r="Q176" s="1">
        <f t="shared" si="17"/>
        <v>3</v>
      </c>
      <c r="R176" s="56" t="s">
        <v>4755</v>
      </c>
      <c r="S176" s="57">
        <v>1</v>
      </c>
      <c r="T176" s="47">
        <v>87.75</v>
      </c>
      <c r="U176" s="49"/>
      <c r="Y176" s="1" t="s">
        <v>4755</v>
      </c>
      <c r="Z176" s="1" t="s">
        <v>4754</v>
      </c>
      <c r="AA176" s="1" t="s">
        <v>4755</v>
      </c>
      <c r="AB176" s="1">
        <f t="shared" si="18"/>
        <v>0</v>
      </c>
      <c r="AC176" s="1">
        <f t="shared" si="19"/>
        <v>2</v>
      </c>
      <c r="AD176" s="59" t="s">
        <v>4755</v>
      </c>
      <c r="AE176" s="58">
        <v>0</v>
      </c>
      <c r="AF176" s="48"/>
      <c r="AG176" s="6"/>
      <c r="AH176" s="72"/>
      <c r="AI176" s="73"/>
      <c r="AJ176" s="74"/>
      <c r="AK176" s="73"/>
    </row>
    <row r="177" spans="1:37">
      <c r="A177" s="7" t="s">
        <v>2912</v>
      </c>
      <c r="B177" s="8" t="s">
        <v>2913</v>
      </c>
      <c r="C177" s="8" t="s">
        <v>2914</v>
      </c>
      <c r="D177" s="8" t="s">
        <v>2915</v>
      </c>
      <c r="E177" s="96" t="s">
        <v>64</v>
      </c>
      <c r="F177" s="9">
        <v>0</v>
      </c>
      <c r="G177" s="3">
        <v>63</v>
      </c>
      <c r="H177" s="75" t="s">
        <v>129</v>
      </c>
      <c r="I177" s="97" t="s">
        <v>2916</v>
      </c>
      <c r="J177">
        <v>85.05</v>
      </c>
      <c r="M177" s="1" t="s">
        <v>4755</v>
      </c>
      <c r="N177" s="1" t="s">
        <v>4754</v>
      </c>
      <c r="O177" s="1" t="s">
        <v>4754</v>
      </c>
      <c r="P177" s="1">
        <f t="shared" si="16"/>
        <v>0</v>
      </c>
      <c r="Q177" s="1">
        <f t="shared" si="17"/>
        <v>1</v>
      </c>
      <c r="R177" s="56" t="s">
        <v>4755</v>
      </c>
      <c r="S177" s="57">
        <v>1</v>
      </c>
      <c r="T177" s="47">
        <v>85.05</v>
      </c>
      <c r="U177" s="49"/>
      <c r="V177">
        <v>78.86</v>
      </c>
      <c r="Y177" s="1" t="s">
        <v>4755</v>
      </c>
      <c r="Z177" s="1" t="s">
        <v>4754</v>
      </c>
      <c r="AA177" s="1" t="s">
        <v>4754</v>
      </c>
      <c r="AB177" s="1">
        <f t="shared" si="18"/>
        <v>0</v>
      </c>
      <c r="AC177" s="1">
        <f t="shared" si="19"/>
        <v>1</v>
      </c>
      <c r="AD177" s="59" t="s">
        <v>4755</v>
      </c>
      <c r="AE177" s="58">
        <v>1</v>
      </c>
      <c r="AF177" s="48">
        <v>78.86</v>
      </c>
      <c r="AG177" s="6"/>
      <c r="AH177" s="72">
        <v>0.92721928277483834</v>
      </c>
      <c r="AI177" s="73">
        <v>-0.10901752544293088</v>
      </c>
      <c r="AJ177" s="74"/>
      <c r="AK177" s="73"/>
    </row>
    <row r="178" spans="1:37">
      <c r="A178" s="7" t="s">
        <v>4436</v>
      </c>
      <c r="B178" s="8" t="s">
        <v>4437</v>
      </c>
      <c r="C178" s="8" t="s">
        <v>4438</v>
      </c>
      <c r="D178" s="8" t="s">
        <v>4439</v>
      </c>
      <c r="E178" s="96" t="s">
        <v>64</v>
      </c>
      <c r="F178" s="9" t="s">
        <v>1457</v>
      </c>
      <c r="G178" s="3">
        <v>51</v>
      </c>
      <c r="H178" s="75" t="s">
        <v>79</v>
      </c>
      <c r="I178" s="97" t="s">
        <v>4440</v>
      </c>
      <c r="J178">
        <v>82.2</v>
      </c>
      <c r="M178" s="1" t="s">
        <v>4755</v>
      </c>
      <c r="N178" s="1" t="s">
        <v>4755</v>
      </c>
      <c r="O178" s="1" t="s">
        <v>4754</v>
      </c>
      <c r="P178" s="1">
        <f t="shared" si="16"/>
        <v>0</v>
      </c>
      <c r="Q178" s="1">
        <f t="shared" si="17"/>
        <v>2</v>
      </c>
      <c r="R178" s="56" t="s">
        <v>4755</v>
      </c>
      <c r="S178" s="57">
        <v>1</v>
      </c>
      <c r="T178" s="47">
        <v>82.2</v>
      </c>
      <c r="U178" s="49"/>
      <c r="X178">
        <v>73.7</v>
      </c>
      <c r="Y178" s="1" t="s">
        <v>4755</v>
      </c>
      <c r="Z178" s="1" t="s">
        <v>4754</v>
      </c>
      <c r="AA178" s="1" t="s">
        <v>4755</v>
      </c>
      <c r="AB178" s="1">
        <f t="shared" si="18"/>
        <v>0</v>
      </c>
      <c r="AC178" s="1">
        <f t="shared" si="19"/>
        <v>2</v>
      </c>
      <c r="AD178" s="59" t="s">
        <v>4755</v>
      </c>
      <c r="AE178" s="58">
        <v>1</v>
      </c>
      <c r="AF178" s="48">
        <v>73.7</v>
      </c>
      <c r="AG178" s="6"/>
      <c r="AH178" s="72">
        <v>0.8965936739659367</v>
      </c>
      <c r="AI178" s="73">
        <v>-0.15747377458661327</v>
      </c>
      <c r="AJ178" s="74"/>
      <c r="AK178" s="73"/>
    </row>
    <row r="179" spans="1:37">
      <c r="A179" s="7" t="s">
        <v>3846</v>
      </c>
      <c r="B179" s="8" t="s">
        <v>3847</v>
      </c>
      <c r="C179" s="8" t="s">
        <v>3848</v>
      </c>
      <c r="D179" s="8" t="s">
        <v>3849</v>
      </c>
      <c r="E179" s="96" t="s">
        <v>40</v>
      </c>
      <c r="F179" s="9" t="s">
        <v>3850</v>
      </c>
      <c r="G179" s="3">
        <v>2</v>
      </c>
      <c r="H179" s="75" t="s">
        <v>15</v>
      </c>
      <c r="I179" s="97" t="s">
        <v>3851</v>
      </c>
      <c r="J179">
        <v>81.11</v>
      </c>
      <c r="M179" s="1" t="s">
        <v>4755</v>
      </c>
      <c r="N179" s="1" t="s">
        <v>4755</v>
      </c>
      <c r="O179" s="1" t="s">
        <v>4754</v>
      </c>
      <c r="P179" s="1">
        <f t="shared" si="16"/>
        <v>0</v>
      </c>
      <c r="Q179" s="1">
        <f t="shared" si="17"/>
        <v>2</v>
      </c>
      <c r="R179" s="56" t="s">
        <v>4755</v>
      </c>
      <c r="S179" s="57">
        <v>1</v>
      </c>
      <c r="T179" s="47">
        <v>81.11</v>
      </c>
      <c r="U179" s="49"/>
      <c r="Y179" s="1" t="s">
        <v>4754</v>
      </c>
      <c r="Z179" s="1" t="s">
        <v>4754</v>
      </c>
      <c r="AA179" s="1" t="s">
        <v>4755</v>
      </c>
      <c r="AB179" s="1">
        <f t="shared" si="18"/>
        <v>0</v>
      </c>
      <c r="AC179" s="1">
        <f t="shared" si="19"/>
        <v>1</v>
      </c>
      <c r="AD179" s="59" t="s">
        <v>4755</v>
      </c>
      <c r="AE179" s="58">
        <v>0</v>
      </c>
      <c r="AF179" s="48"/>
      <c r="AG179" s="6"/>
      <c r="AH179" s="72"/>
      <c r="AI179" s="73"/>
      <c r="AJ179" s="74"/>
      <c r="AK179" s="73"/>
    </row>
    <row r="180" spans="1:37">
      <c r="A180" s="7" t="s">
        <v>1204</v>
      </c>
      <c r="B180" s="8" t="s">
        <v>1205</v>
      </c>
      <c r="C180" s="8" t="s">
        <v>1206</v>
      </c>
      <c r="D180" s="8" t="s">
        <v>1207</v>
      </c>
      <c r="E180" s="96" t="s">
        <v>64</v>
      </c>
      <c r="F180" s="9" t="s">
        <v>1208</v>
      </c>
      <c r="G180" s="3">
        <v>112</v>
      </c>
      <c r="H180" s="75" t="s">
        <v>66</v>
      </c>
      <c r="I180" s="97" t="s">
        <v>1209</v>
      </c>
      <c r="K180">
        <v>67.48</v>
      </c>
      <c r="M180" s="1" t="s">
        <v>4754</v>
      </c>
      <c r="N180" s="1" t="s">
        <v>4755</v>
      </c>
      <c r="O180" s="1" t="s">
        <v>4754</v>
      </c>
      <c r="P180" s="1">
        <f t="shared" si="16"/>
        <v>0</v>
      </c>
      <c r="Q180" s="1">
        <f t="shared" si="17"/>
        <v>1</v>
      </c>
      <c r="R180" s="56" t="s">
        <v>4755</v>
      </c>
      <c r="S180" s="57">
        <v>1</v>
      </c>
      <c r="T180" s="47">
        <v>67.48</v>
      </c>
      <c r="U180" s="49"/>
      <c r="Y180" s="1" t="s">
        <v>4754</v>
      </c>
      <c r="Z180" s="1" t="s">
        <v>4754</v>
      </c>
      <c r="AA180" s="1" t="s">
        <v>4754</v>
      </c>
      <c r="AB180" s="1">
        <f t="shared" si="18"/>
        <v>0</v>
      </c>
      <c r="AC180" s="1">
        <f t="shared" si="19"/>
        <v>0</v>
      </c>
      <c r="AD180" s="59"/>
      <c r="AE180" s="58">
        <v>0</v>
      </c>
      <c r="AF180" s="48"/>
      <c r="AG180" s="6"/>
      <c r="AH180" s="72"/>
      <c r="AI180" s="73"/>
      <c r="AJ180" s="74"/>
      <c r="AK180" s="73"/>
    </row>
    <row r="181" spans="1:37">
      <c r="A181" s="7" t="s">
        <v>1427</v>
      </c>
      <c r="B181" s="8" t="s">
        <v>1428</v>
      </c>
      <c r="C181" s="8" t="s">
        <v>1429</v>
      </c>
      <c r="D181" s="8" t="s">
        <v>1430</v>
      </c>
      <c r="E181" s="96" t="s">
        <v>64</v>
      </c>
      <c r="F181" s="9" t="s">
        <v>1431</v>
      </c>
      <c r="G181" s="3">
        <v>84</v>
      </c>
      <c r="H181" s="75" t="s">
        <v>8</v>
      </c>
      <c r="I181" s="97" t="s">
        <v>1432</v>
      </c>
      <c r="J181">
        <v>62.23</v>
      </c>
      <c r="M181" s="1" t="s">
        <v>4755</v>
      </c>
      <c r="N181" s="1" t="s">
        <v>4754</v>
      </c>
      <c r="O181" s="1" t="s">
        <v>4754</v>
      </c>
      <c r="P181" s="1">
        <f t="shared" si="16"/>
        <v>0</v>
      </c>
      <c r="Q181" s="1">
        <f t="shared" si="17"/>
        <v>1</v>
      </c>
      <c r="R181" s="56" t="s">
        <v>4755</v>
      </c>
      <c r="S181" s="57">
        <v>1</v>
      </c>
      <c r="T181" s="47">
        <v>62.23</v>
      </c>
      <c r="U181" s="49"/>
      <c r="Y181" s="1" t="s">
        <v>4754</v>
      </c>
      <c r="Z181" s="1" t="s">
        <v>4754</v>
      </c>
      <c r="AA181" s="1" t="s">
        <v>4754</v>
      </c>
      <c r="AB181" s="1">
        <f t="shared" si="18"/>
        <v>0</v>
      </c>
      <c r="AC181" s="1">
        <f t="shared" si="19"/>
        <v>0</v>
      </c>
      <c r="AD181" s="59"/>
      <c r="AE181" s="58">
        <v>0</v>
      </c>
      <c r="AF181" s="48"/>
      <c r="AG181" s="6"/>
      <c r="AH181" s="72"/>
      <c r="AI181" s="73"/>
      <c r="AJ181" s="74"/>
      <c r="AK181" s="73"/>
    </row>
    <row r="182" spans="1:37">
      <c r="A182" s="7" t="s">
        <v>413</v>
      </c>
      <c r="B182" s="8" t="s">
        <v>414</v>
      </c>
      <c r="C182" s="8" t="s">
        <v>415</v>
      </c>
      <c r="D182" s="8" t="s">
        <v>416</v>
      </c>
      <c r="E182" s="96" t="s">
        <v>40</v>
      </c>
      <c r="F182" s="9">
        <v>0</v>
      </c>
      <c r="G182" s="3">
        <v>1</v>
      </c>
      <c r="H182" s="75" t="s">
        <v>34</v>
      </c>
      <c r="I182" s="97" t="s">
        <v>417</v>
      </c>
      <c r="K182">
        <v>53.58</v>
      </c>
      <c r="M182" s="1" t="s">
        <v>4754</v>
      </c>
      <c r="N182" s="1" t="s">
        <v>4756</v>
      </c>
      <c r="O182" s="1" t="s">
        <v>4754</v>
      </c>
      <c r="P182" s="1">
        <f t="shared" si="16"/>
        <v>1</v>
      </c>
      <c r="Q182" s="1">
        <f t="shared" si="17"/>
        <v>0</v>
      </c>
      <c r="R182" s="56" t="s">
        <v>4756</v>
      </c>
      <c r="S182" s="57">
        <v>1</v>
      </c>
      <c r="T182" s="47">
        <v>53.58</v>
      </c>
      <c r="U182" s="49"/>
      <c r="Y182" s="1" t="s">
        <v>4754</v>
      </c>
      <c r="Z182" s="1" t="s">
        <v>4754</v>
      </c>
      <c r="AA182" s="1" t="s">
        <v>4754</v>
      </c>
      <c r="AB182" s="1">
        <f t="shared" si="18"/>
        <v>0</v>
      </c>
      <c r="AC182" s="1">
        <f t="shared" si="19"/>
        <v>0</v>
      </c>
      <c r="AD182" s="59"/>
      <c r="AE182" s="58">
        <v>0</v>
      </c>
      <c r="AF182" s="48"/>
      <c r="AG182" s="6"/>
      <c r="AH182" s="72"/>
      <c r="AI182" s="73"/>
      <c r="AJ182" s="74"/>
      <c r="AK182" s="73"/>
    </row>
    <row r="183" spans="1:37">
      <c r="A183" s="7" t="s">
        <v>4136</v>
      </c>
      <c r="B183" s="8" t="s">
        <v>4137</v>
      </c>
      <c r="C183" s="8" t="s">
        <v>4138</v>
      </c>
      <c r="D183" s="8" t="s">
        <v>4139</v>
      </c>
      <c r="E183" s="96" t="s">
        <v>64</v>
      </c>
      <c r="F183" s="9">
        <v>0</v>
      </c>
      <c r="G183" s="3">
        <v>66</v>
      </c>
      <c r="H183" s="75" t="s">
        <v>129</v>
      </c>
      <c r="I183" s="97" t="s">
        <v>4140</v>
      </c>
      <c r="J183">
        <v>49.6</v>
      </c>
      <c r="M183" s="1" t="s">
        <v>4757</v>
      </c>
      <c r="N183" s="1" t="s">
        <v>4754</v>
      </c>
      <c r="O183" s="1" t="s">
        <v>4754</v>
      </c>
      <c r="P183" s="1">
        <f t="shared" si="16"/>
        <v>1</v>
      </c>
      <c r="Q183" s="1">
        <f t="shared" si="17"/>
        <v>1</v>
      </c>
      <c r="R183" s="56" t="s">
        <v>4757</v>
      </c>
      <c r="S183" s="57">
        <v>1</v>
      </c>
      <c r="T183" s="47">
        <v>49.6</v>
      </c>
      <c r="U183" s="49"/>
      <c r="X183">
        <v>36.979999999999997</v>
      </c>
      <c r="Y183" s="1" t="s">
        <v>4756</v>
      </c>
      <c r="Z183" s="1" t="s">
        <v>4754</v>
      </c>
      <c r="AA183" s="1" t="s">
        <v>4756</v>
      </c>
      <c r="AB183" s="1">
        <f t="shared" si="18"/>
        <v>2</v>
      </c>
      <c r="AC183" s="1">
        <f t="shared" si="19"/>
        <v>0</v>
      </c>
      <c r="AD183" s="59" t="s">
        <v>4756</v>
      </c>
      <c r="AE183" s="58">
        <v>1</v>
      </c>
      <c r="AF183" s="48">
        <v>36.979999999999997</v>
      </c>
      <c r="AG183" s="6"/>
      <c r="AH183" s="72">
        <v>0.74556451612903218</v>
      </c>
      <c r="AI183" s="73">
        <v>-0.42359489587004179</v>
      </c>
      <c r="AJ183" s="74"/>
      <c r="AK183" s="73"/>
    </row>
    <row r="184" spans="1:37">
      <c r="A184" s="7" t="s">
        <v>74</v>
      </c>
      <c r="B184" s="8" t="s">
        <v>75</v>
      </c>
      <c r="C184" s="8" t="s">
        <v>76</v>
      </c>
      <c r="D184" s="8" t="s">
        <v>77</v>
      </c>
      <c r="E184" s="96" t="s">
        <v>64</v>
      </c>
      <c r="F184" s="9" t="s">
        <v>78</v>
      </c>
      <c r="G184" s="3">
        <v>69</v>
      </c>
      <c r="H184" s="75" t="s">
        <v>79</v>
      </c>
      <c r="I184" s="97" t="s">
        <v>80</v>
      </c>
      <c r="K184">
        <v>40.03</v>
      </c>
      <c r="L184">
        <v>36.090000000000003</v>
      </c>
      <c r="M184" s="1" t="s">
        <v>4754</v>
      </c>
      <c r="N184" s="1" t="s">
        <v>4756</v>
      </c>
      <c r="O184" s="1" t="s">
        <v>4756</v>
      </c>
      <c r="P184" s="1">
        <f t="shared" si="16"/>
        <v>2</v>
      </c>
      <c r="Q184" s="1">
        <f t="shared" si="17"/>
        <v>0</v>
      </c>
      <c r="R184" s="56" t="s">
        <v>4756</v>
      </c>
      <c r="S184" s="57">
        <v>2</v>
      </c>
      <c r="T184" s="47">
        <v>38.06</v>
      </c>
      <c r="U184" s="49">
        <v>1.9699999999999989</v>
      </c>
      <c r="X184">
        <v>34.200000000000003</v>
      </c>
      <c r="Y184" s="1" t="s">
        <v>4756</v>
      </c>
      <c r="Z184" s="1" t="s">
        <v>4754</v>
      </c>
      <c r="AA184" s="1" t="s">
        <v>4756</v>
      </c>
      <c r="AB184" s="1">
        <f t="shared" si="18"/>
        <v>2</v>
      </c>
      <c r="AC184" s="1">
        <f t="shared" si="19"/>
        <v>0</v>
      </c>
      <c r="AD184" s="59" t="s">
        <v>4756</v>
      </c>
      <c r="AE184" s="58">
        <v>1</v>
      </c>
      <c r="AF184" s="48">
        <v>34.200000000000003</v>
      </c>
      <c r="AG184" s="6"/>
      <c r="AH184" s="72">
        <v>0.89858118759852867</v>
      </c>
      <c r="AI184" s="73">
        <v>-0.15427923650076164</v>
      </c>
      <c r="AJ184" s="74"/>
      <c r="AK184" s="73"/>
    </row>
    <row r="185" spans="1:37">
      <c r="A185" s="7" t="s">
        <v>4604</v>
      </c>
      <c r="B185" s="8" t="s">
        <v>4605</v>
      </c>
      <c r="C185" s="8" t="s">
        <v>4606</v>
      </c>
      <c r="D185" s="8" t="s">
        <v>4607</v>
      </c>
      <c r="E185" s="96" t="s">
        <v>155</v>
      </c>
      <c r="F185" s="9" t="s">
        <v>774</v>
      </c>
      <c r="G185" s="3">
        <v>60</v>
      </c>
      <c r="H185" s="75" t="s">
        <v>66</v>
      </c>
      <c r="I185" s="97" t="s">
        <v>4608</v>
      </c>
      <c r="J185">
        <v>36.049999999999997</v>
      </c>
      <c r="M185" s="1" t="s">
        <v>4756</v>
      </c>
      <c r="N185" s="1" t="s">
        <v>4754</v>
      </c>
      <c r="O185" s="1" t="s">
        <v>4754</v>
      </c>
      <c r="P185" s="1">
        <f t="shared" si="16"/>
        <v>1</v>
      </c>
      <c r="Q185" s="1">
        <f t="shared" si="17"/>
        <v>0</v>
      </c>
      <c r="R185" s="56" t="s">
        <v>4756</v>
      </c>
      <c r="S185" s="57">
        <v>1</v>
      </c>
      <c r="T185" s="47">
        <v>36.049999999999997</v>
      </c>
      <c r="U185" s="49"/>
      <c r="Y185" s="1" t="s">
        <v>4756</v>
      </c>
      <c r="Z185" s="1" t="s">
        <v>4754</v>
      </c>
      <c r="AA185" s="1" t="s">
        <v>4754</v>
      </c>
      <c r="AB185" s="1">
        <f t="shared" si="18"/>
        <v>1</v>
      </c>
      <c r="AC185" s="1">
        <f t="shared" si="19"/>
        <v>0</v>
      </c>
      <c r="AD185" s="59" t="s">
        <v>4756</v>
      </c>
      <c r="AE185" s="58">
        <v>0</v>
      </c>
      <c r="AF185" s="48"/>
      <c r="AG185" s="6"/>
      <c r="AH185" s="72"/>
      <c r="AI185" s="73"/>
      <c r="AJ185" s="74"/>
      <c r="AK185" s="73"/>
    </row>
    <row r="186" spans="1:37">
      <c r="A186" s="7" t="s">
        <v>3180</v>
      </c>
      <c r="B186" s="8" t="s">
        <v>3181</v>
      </c>
      <c r="C186" s="8" t="s">
        <v>3182</v>
      </c>
      <c r="D186" s="8" t="s">
        <v>3183</v>
      </c>
      <c r="E186" s="96" t="s">
        <v>13</v>
      </c>
      <c r="F186" s="9" t="s">
        <v>364</v>
      </c>
      <c r="G186" s="3">
        <v>2</v>
      </c>
      <c r="H186" s="75" t="s">
        <v>15</v>
      </c>
      <c r="I186" s="97" t="s">
        <v>3184</v>
      </c>
      <c r="J186">
        <v>34.17</v>
      </c>
      <c r="M186" s="1" t="s">
        <v>4756</v>
      </c>
      <c r="N186" s="1" t="s">
        <v>4754</v>
      </c>
      <c r="O186" s="1" t="s">
        <v>4754</v>
      </c>
      <c r="P186" s="1">
        <f t="shared" si="16"/>
        <v>1</v>
      </c>
      <c r="Q186" s="1">
        <f t="shared" si="17"/>
        <v>0</v>
      </c>
      <c r="R186" s="56" t="s">
        <v>4756</v>
      </c>
      <c r="S186" s="57">
        <v>1</v>
      </c>
      <c r="T186" s="47">
        <v>34.17</v>
      </c>
      <c r="U186" s="49"/>
      <c r="Y186" s="1" t="s">
        <v>4754</v>
      </c>
      <c r="Z186" s="1" t="s">
        <v>4754</v>
      </c>
      <c r="AA186" s="1" t="s">
        <v>4754</v>
      </c>
      <c r="AB186" s="1">
        <f t="shared" si="18"/>
        <v>0</v>
      </c>
      <c r="AC186" s="1">
        <f t="shared" si="19"/>
        <v>0</v>
      </c>
      <c r="AD186" s="59"/>
      <c r="AE186" s="58">
        <v>0</v>
      </c>
      <c r="AF186" s="48"/>
      <c r="AG186" s="6"/>
      <c r="AH186" s="72"/>
      <c r="AI186" s="73"/>
      <c r="AJ186" s="74"/>
      <c r="AK186" s="73"/>
    </row>
    <row r="187" spans="1:37">
      <c r="A187" s="7" t="s">
        <v>1163</v>
      </c>
      <c r="B187" s="8" t="s">
        <v>1164</v>
      </c>
      <c r="C187" s="8" t="s">
        <v>1165</v>
      </c>
      <c r="D187" s="8" t="s">
        <v>1166</v>
      </c>
      <c r="E187" s="96" t="s">
        <v>64</v>
      </c>
      <c r="F187" s="9" t="s">
        <v>1167</v>
      </c>
      <c r="G187" s="3">
        <v>25</v>
      </c>
      <c r="H187" s="75" t="s">
        <v>170</v>
      </c>
      <c r="I187" s="97" t="s">
        <v>1168</v>
      </c>
      <c r="J187">
        <v>32.630000000000003</v>
      </c>
      <c r="K187">
        <v>31.11</v>
      </c>
      <c r="L187">
        <v>33.33</v>
      </c>
      <c r="M187" s="1" t="s">
        <v>4756</v>
      </c>
      <c r="N187" s="1" t="s">
        <v>4756</v>
      </c>
      <c r="O187" s="1" t="s">
        <v>4756</v>
      </c>
      <c r="P187" s="1">
        <f t="shared" si="16"/>
        <v>3</v>
      </c>
      <c r="Q187" s="1">
        <f t="shared" si="17"/>
        <v>0</v>
      </c>
      <c r="R187" s="56" t="s">
        <v>4756</v>
      </c>
      <c r="S187" s="57">
        <v>3</v>
      </c>
      <c r="T187" s="47">
        <v>32.356666666666662</v>
      </c>
      <c r="U187" s="49">
        <v>0.92669064717172767</v>
      </c>
      <c r="W187">
        <v>29.32</v>
      </c>
      <c r="Y187" s="1" t="s">
        <v>4754</v>
      </c>
      <c r="Z187" s="1" t="s">
        <v>4756</v>
      </c>
      <c r="AA187" s="1" t="s">
        <v>4754</v>
      </c>
      <c r="AB187" s="1">
        <f t="shared" si="18"/>
        <v>1</v>
      </c>
      <c r="AC187" s="1">
        <f t="shared" si="19"/>
        <v>0</v>
      </c>
      <c r="AD187" s="59" t="s">
        <v>4756</v>
      </c>
      <c r="AE187" s="58">
        <v>1</v>
      </c>
      <c r="AF187" s="48">
        <v>29.32</v>
      </c>
      <c r="AG187" s="6"/>
      <c r="AH187" s="72">
        <v>0.90615020088595877</v>
      </c>
      <c r="AI187" s="73">
        <v>-0.14217788775821386</v>
      </c>
      <c r="AJ187" s="74"/>
      <c r="AK187" s="73"/>
    </row>
    <row r="188" spans="1:37">
      <c r="A188" s="7" t="s">
        <v>1420</v>
      </c>
      <c r="B188" s="8" t="s">
        <v>1421</v>
      </c>
      <c r="C188" s="8" t="s">
        <v>1422</v>
      </c>
      <c r="D188" s="8" t="s">
        <v>1423</v>
      </c>
      <c r="E188" s="96" t="s">
        <v>64</v>
      </c>
      <c r="F188" s="9">
        <v>0</v>
      </c>
      <c r="G188" s="3">
        <v>45</v>
      </c>
      <c r="H188" s="75" t="s">
        <v>66</v>
      </c>
      <c r="I188" s="97" t="s">
        <v>1424</v>
      </c>
      <c r="K188">
        <v>25.65</v>
      </c>
      <c r="M188" s="1" t="s">
        <v>4756</v>
      </c>
      <c r="N188" s="1" t="s">
        <v>4756</v>
      </c>
      <c r="O188" s="1" t="s">
        <v>4754</v>
      </c>
      <c r="P188" s="1">
        <f t="shared" si="16"/>
        <v>2</v>
      </c>
      <c r="Q188" s="1">
        <f t="shared" si="17"/>
        <v>0</v>
      </c>
      <c r="R188" s="56" t="s">
        <v>4756</v>
      </c>
      <c r="S188" s="57">
        <v>1</v>
      </c>
      <c r="T188" s="47">
        <v>25.65</v>
      </c>
      <c r="U188" s="49"/>
      <c r="W188">
        <v>24.8</v>
      </c>
      <c r="Y188" s="1" t="s">
        <v>4756</v>
      </c>
      <c r="Z188" s="1" t="s">
        <v>4756</v>
      </c>
      <c r="AA188" s="1" t="s">
        <v>4754</v>
      </c>
      <c r="AB188" s="1">
        <f t="shared" si="18"/>
        <v>2</v>
      </c>
      <c r="AC188" s="1">
        <f t="shared" si="19"/>
        <v>0</v>
      </c>
      <c r="AD188" s="59" t="s">
        <v>4756</v>
      </c>
      <c r="AE188" s="58">
        <v>1</v>
      </c>
      <c r="AF188" s="48">
        <v>24.8</v>
      </c>
      <c r="AG188" s="6"/>
      <c r="AH188" s="72">
        <v>0.96686159844054587</v>
      </c>
      <c r="AI188" s="73">
        <v>-4.8618705220178741E-2</v>
      </c>
      <c r="AJ188" s="74"/>
      <c r="AK188" s="73"/>
    </row>
    <row r="189" spans="1:37">
      <c r="A189" s="7" t="s">
        <v>3761</v>
      </c>
      <c r="B189" s="8" t="s">
        <v>3762</v>
      </c>
      <c r="C189" s="8" t="s">
        <v>3763</v>
      </c>
      <c r="D189" s="8" t="s">
        <v>3764</v>
      </c>
      <c r="E189" s="96" t="s">
        <v>64</v>
      </c>
      <c r="F189" s="9" t="s">
        <v>3765</v>
      </c>
      <c r="G189" s="3">
        <v>32</v>
      </c>
      <c r="H189" s="75" t="s">
        <v>652</v>
      </c>
      <c r="I189" s="97" t="s">
        <v>3766</v>
      </c>
      <c r="K189">
        <v>20.34</v>
      </c>
      <c r="M189" s="1" t="s">
        <v>4754</v>
      </c>
      <c r="N189" s="1" t="s">
        <v>4756</v>
      </c>
      <c r="O189" s="1" t="s">
        <v>4754</v>
      </c>
      <c r="P189" s="1">
        <f t="shared" si="16"/>
        <v>1</v>
      </c>
      <c r="Q189" s="1">
        <f t="shared" si="17"/>
        <v>0</v>
      </c>
      <c r="R189" s="56" t="s">
        <v>4756</v>
      </c>
      <c r="S189" s="57">
        <v>1</v>
      </c>
      <c r="T189" s="47">
        <v>20.34</v>
      </c>
      <c r="U189" s="49"/>
      <c r="V189">
        <v>13.37</v>
      </c>
      <c r="X189">
        <v>13.22</v>
      </c>
      <c r="Y189" s="1" t="s">
        <v>4756</v>
      </c>
      <c r="Z189" s="1" t="s">
        <v>4754</v>
      </c>
      <c r="AA189" s="1" t="s">
        <v>4756</v>
      </c>
      <c r="AB189" s="1">
        <f t="shared" si="18"/>
        <v>2</v>
      </c>
      <c r="AC189" s="1">
        <f t="shared" si="19"/>
        <v>0</v>
      </c>
      <c r="AD189" s="59" t="s">
        <v>4756</v>
      </c>
      <c r="AE189" s="58">
        <v>2</v>
      </c>
      <c r="AF189" s="48">
        <v>13.295</v>
      </c>
      <c r="AG189" s="6">
        <v>7.4999999999999289E-2</v>
      </c>
      <c r="AH189" s="72">
        <v>0.65363815142576209</v>
      </c>
      <c r="AI189" s="73">
        <v>-0.61343590199983233</v>
      </c>
      <c r="AJ189" s="74"/>
      <c r="AK189" s="73"/>
    </row>
    <row r="190" spans="1:37">
      <c r="A190" s="7" t="s">
        <v>3532</v>
      </c>
      <c r="B190" s="8" t="s">
        <v>3533</v>
      </c>
      <c r="C190" s="8" t="s">
        <v>3534</v>
      </c>
      <c r="D190" s="8" t="s">
        <v>3535</v>
      </c>
      <c r="E190" s="96" t="s">
        <v>64</v>
      </c>
      <c r="F190" s="9">
        <v>0</v>
      </c>
      <c r="G190" s="3">
        <v>51</v>
      </c>
      <c r="H190" s="75" t="s">
        <v>66</v>
      </c>
      <c r="I190" s="97" t="s">
        <v>3537</v>
      </c>
      <c r="K190">
        <v>19.96</v>
      </c>
      <c r="M190" s="1" t="s">
        <v>4756</v>
      </c>
      <c r="N190" s="1" t="s">
        <v>4756</v>
      </c>
      <c r="O190" s="1" t="s">
        <v>4754</v>
      </c>
      <c r="P190" s="1">
        <f t="shared" si="16"/>
        <v>2</v>
      </c>
      <c r="Q190" s="1">
        <f t="shared" si="17"/>
        <v>0</v>
      </c>
      <c r="R190" s="56" t="s">
        <v>4756</v>
      </c>
      <c r="S190" s="57">
        <v>1</v>
      </c>
      <c r="T190" s="47">
        <v>19.96</v>
      </c>
      <c r="U190" s="49"/>
      <c r="W190">
        <v>19.16</v>
      </c>
      <c r="Y190" s="1" t="s">
        <v>4754</v>
      </c>
      <c r="Z190" s="1" t="s">
        <v>4756</v>
      </c>
      <c r="AA190" s="1" t="s">
        <v>4754</v>
      </c>
      <c r="AB190" s="1">
        <f t="shared" si="18"/>
        <v>1</v>
      </c>
      <c r="AC190" s="1">
        <f t="shared" si="19"/>
        <v>0</v>
      </c>
      <c r="AD190" s="59" t="s">
        <v>4756</v>
      </c>
      <c r="AE190" s="58">
        <v>1</v>
      </c>
      <c r="AF190" s="48">
        <v>19.16</v>
      </c>
      <c r="AG190" s="6"/>
      <c r="AH190" s="72">
        <v>0.95991983967935868</v>
      </c>
      <c r="AI190" s="73">
        <v>-5.9014159601080356E-2</v>
      </c>
      <c r="AJ190" s="74"/>
      <c r="AK190" s="73"/>
    </row>
    <row r="191" spans="1:37">
      <c r="A191" s="7" t="s">
        <v>4610</v>
      </c>
      <c r="B191" s="8" t="s">
        <v>4611</v>
      </c>
      <c r="C191" s="8" t="s">
        <v>4612</v>
      </c>
      <c r="D191" s="8" t="s">
        <v>4613</v>
      </c>
      <c r="E191" s="96" t="s">
        <v>64</v>
      </c>
      <c r="F191" s="9" t="s">
        <v>4614</v>
      </c>
      <c r="G191" s="3">
        <v>61</v>
      </c>
      <c r="H191" s="75" t="s">
        <v>66</v>
      </c>
      <c r="I191" s="97" t="s">
        <v>4615</v>
      </c>
      <c r="K191">
        <v>17.329999999999998</v>
      </c>
      <c r="M191" s="1" t="s">
        <v>4754</v>
      </c>
      <c r="N191" s="1" t="s">
        <v>4756</v>
      </c>
      <c r="O191" s="1" t="s">
        <v>4754</v>
      </c>
      <c r="P191" s="1">
        <f t="shared" si="16"/>
        <v>1</v>
      </c>
      <c r="Q191" s="1">
        <f t="shared" si="17"/>
        <v>0</v>
      </c>
      <c r="R191" s="56" t="s">
        <v>4756</v>
      </c>
      <c r="S191" s="57">
        <v>1</v>
      </c>
      <c r="T191" s="47">
        <v>17.329999999999998</v>
      </c>
      <c r="U191" s="49"/>
      <c r="X191">
        <v>14.46</v>
      </c>
      <c r="Y191" s="1" t="s">
        <v>4754</v>
      </c>
      <c r="Z191" s="1" t="s">
        <v>4756</v>
      </c>
      <c r="AA191" s="1" t="s">
        <v>4756</v>
      </c>
      <c r="AB191" s="1">
        <f t="shared" si="18"/>
        <v>2</v>
      </c>
      <c r="AC191" s="1">
        <f t="shared" si="19"/>
        <v>0</v>
      </c>
      <c r="AD191" s="59" t="s">
        <v>4756</v>
      </c>
      <c r="AE191" s="58">
        <v>1</v>
      </c>
      <c r="AF191" s="48">
        <v>14.46</v>
      </c>
      <c r="AG191" s="6"/>
      <c r="AH191" s="72">
        <v>0.83439122908251595</v>
      </c>
      <c r="AI191" s="73">
        <v>-0.26120410220905171</v>
      </c>
      <c r="AJ191" s="74"/>
      <c r="AK191" s="73"/>
    </row>
    <row r="192" spans="1:37">
      <c r="A192" s="7" t="s">
        <v>2504</v>
      </c>
      <c r="B192" s="8" t="s">
        <v>2505</v>
      </c>
      <c r="C192" s="8" t="s">
        <v>2506</v>
      </c>
      <c r="D192" s="8" t="s">
        <v>2507</v>
      </c>
      <c r="E192" s="96" t="s">
        <v>64</v>
      </c>
      <c r="F192" s="9" t="s">
        <v>176</v>
      </c>
      <c r="G192" s="3">
        <v>68</v>
      </c>
      <c r="H192" s="75" t="s">
        <v>79</v>
      </c>
      <c r="I192" s="97" t="s">
        <v>2508</v>
      </c>
      <c r="K192">
        <v>12.95</v>
      </c>
      <c r="M192" s="1" t="s">
        <v>4754</v>
      </c>
      <c r="N192" s="1" t="s">
        <v>4756</v>
      </c>
      <c r="O192" s="1" t="s">
        <v>4754</v>
      </c>
      <c r="P192" s="1">
        <f t="shared" si="16"/>
        <v>1</v>
      </c>
      <c r="Q192" s="1">
        <f t="shared" si="17"/>
        <v>0</v>
      </c>
      <c r="R192" s="56" t="s">
        <v>4756</v>
      </c>
      <c r="S192" s="57">
        <v>1</v>
      </c>
      <c r="T192" s="47">
        <v>12.95</v>
      </c>
      <c r="U192" s="49"/>
      <c r="Y192" s="1" t="s">
        <v>4754</v>
      </c>
      <c r="Z192" s="1" t="s">
        <v>4754</v>
      </c>
      <c r="AA192" s="1" t="s">
        <v>4754</v>
      </c>
      <c r="AB192" s="1">
        <f t="shared" si="18"/>
        <v>0</v>
      </c>
      <c r="AC192" s="1">
        <f t="shared" si="19"/>
        <v>0</v>
      </c>
      <c r="AD192" s="59"/>
      <c r="AE192" s="58">
        <v>0</v>
      </c>
      <c r="AF192" s="48"/>
      <c r="AG192" s="6"/>
      <c r="AH192" s="72"/>
      <c r="AI192" s="73"/>
      <c r="AJ192" s="74"/>
      <c r="AK192" s="73"/>
    </row>
    <row r="193" spans="1:37">
      <c r="A193" s="7" t="s">
        <v>2342</v>
      </c>
      <c r="B193" s="8" t="s">
        <v>2343</v>
      </c>
      <c r="C193" s="8" t="s">
        <v>2344</v>
      </c>
      <c r="D193" s="8" t="s">
        <v>2345</v>
      </c>
      <c r="E193" s="96" t="s">
        <v>966</v>
      </c>
      <c r="F193" s="9" t="s">
        <v>2346</v>
      </c>
      <c r="G193" s="3">
        <v>2</v>
      </c>
      <c r="H193" s="75" t="s">
        <v>15</v>
      </c>
      <c r="I193" s="97" t="s">
        <v>2347</v>
      </c>
      <c r="J193">
        <v>12.84</v>
      </c>
      <c r="M193" s="1" t="s">
        <v>4756</v>
      </c>
      <c r="N193" s="1" t="s">
        <v>4756</v>
      </c>
      <c r="O193" s="1" t="s">
        <v>4754</v>
      </c>
      <c r="P193" s="1">
        <f t="shared" si="16"/>
        <v>2</v>
      </c>
      <c r="Q193" s="1">
        <f t="shared" si="17"/>
        <v>0</v>
      </c>
      <c r="R193" s="56" t="s">
        <v>4756</v>
      </c>
      <c r="S193" s="57">
        <v>1</v>
      </c>
      <c r="T193" s="47">
        <v>12.84</v>
      </c>
      <c r="U193" s="49"/>
      <c r="Y193" s="1" t="s">
        <v>4756</v>
      </c>
      <c r="Z193" s="1" t="s">
        <v>4756</v>
      </c>
      <c r="AA193" s="1" t="s">
        <v>4756</v>
      </c>
      <c r="AB193" s="1">
        <f t="shared" si="18"/>
        <v>3</v>
      </c>
      <c r="AC193" s="1">
        <f t="shared" si="19"/>
        <v>0</v>
      </c>
      <c r="AD193" s="59" t="s">
        <v>4756</v>
      </c>
      <c r="AE193" s="58">
        <v>0</v>
      </c>
      <c r="AF193" s="48"/>
      <c r="AG193" s="6"/>
      <c r="AH193" s="72"/>
      <c r="AI193" s="73"/>
      <c r="AJ193" s="74"/>
      <c r="AK193" s="73"/>
    </row>
    <row r="194" spans="1:37">
      <c r="A194" s="7" t="s">
        <v>1778</v>
      </c>
      <c r="B194" s="8" t="s">
        <v>1779</v>
      </c>
      <c r="C194" s="8" t="s">
        <v>1780</v>
      </c>
      <c r="D194" s="8" t="s">
        <v>1781</v>
      </c>
      <c r="E194" s="96" t="s">
        <v>64</v>
      </c>
      <c r="F194" s="9" t="s">
        <v>1782</v>
      </c>
      <c r="G194" s="3">
        <v>53</v>
      </c>
      <c r="H194" s="75" t="s">
        <v>15</v>
      </c>
      <c r="I194" s="97" t="s">
        <v>1783</v>
      </c>
      <c r="J194">
        <v>10.1</v>
      </c>
      <c r="M194" s="1" t="s">
        <v>4756</v>
      </c>
      <c r="N194" s="1" t="s">
        <v>4756</v>
      </c>
      <c r="O194" s="1" t="s">
        <v>4754</v>
      </c>
      <c r="P194" s="1">
        <f t="shared" si="16"/>
        <v>2</v>
      </c>
      <c r="Q194" s="1">
        <f t="shared" si="17"/>
        <v>0</v>
      </c>
      <c r="R194" s="56" t="s">
        <v>4756</v>
      </c>
      <c r="S194" s="57">
        <v>1</v>
      </c>
      <c r="T194" s="47">
        <v>10.1</v>
      </c>
      <c r="U194" s="49"/>
      <c r="Y194" s="1" t="s">
        <v>4756</v>
      </c>
      <c r="Z194" s="1" t="s">
        <v>4754</v>
      </c>
      <c r="AA194" s="1" t="s">
        <v>4756</v>
      </c>
      <c r="AB194" s="1">
        <f t="shared" si="18"/>
        <v>2</v>
      </c>
      <c r="AC194" s="1">
        <f t="shared" si="19"/>
        <v>0</v>
      </c>
      <c r="AD194" s="59" t="s">
        <v>4756</v>
      </c>
      <c r="AE194" s="58">
        <v>0</v>
      </c>
      <c r="AF194" s="48"/>
      <c r="AG194" s="6"/>
      <c r="AH194" s="72"/>
      <c r="AI194" s="73"/>
      <c r="AJ194" s="74"/>
      <c r="AK194" s="73"/>
    </row>
    <row r="195" spans="1:37">
      <c r="A195" s="7" t="s">
        <v>4274</v>
      </c>
      <c r="B195" s="8" t="s">
        <v>4275</v>
      </c>
      <c r="C195" s="8" t="s">
        <v>4276</v>
      </c>
      <c r="D195" s="8" t="s">
        <v>4277</v>
      </c>
      <c r="E195" s="96" t="s">
        <v>64</v>
      </c>
      <c r="F195" s="9" t="s">
        <v>1390</v>
      </c>
      <c r="G195" s="3">
        <v>46</v>
      </c>
      <c r="H195" s="75" t="s">
        <v>66</v>
      </c>
      <c r="I195" s="97" t="s">
        <v>4278</v>
      </c>
      <c r="J195">
        <v>12.31</v>
      </c>
      <c r="L195">
        <v>7.6589999999999998</v>
      </c>
      <c r="M195" s="1" t="s">
        <v>4757</v>
      </c>
      <c r="N195" s="1" t="s">
        <v>4754</v>
      </c>
      <c r="O195" s="1" t="s">
        <v>4756</v>
      </c>
      <c r="P195" s="1">
        <f t="shared" ref="P195:P258" si="20">(COUNTIF(M195:O195,"Free"))+COUNTIF(M195:O195,"NTA/Free")</f>
        <v>2</v>
      </c>
      <c r="Q195" s="1">
        <f t="shared" ref="Q195:Q258" si="21">(COUNTIF(M195:O195,"NTA"))+COUNTIF(M195:O195,"NTA/Free")</f>
        <v>1</v>
      </c>
      <c r="R195" s="56" t="s">
        <v>4756</v>
      </c>
      <c r="S195" s="57">
        <v>2</v>
      </c>
      <c r="T195" s="47">
        <v>9.9845000000000006</v>
      </c>
      <c r="U195" s="49">
        <v>2.3254999999999968</v>
      </c>
      <c r="X195">
        <v>7.3970000000000002</v>
      </c>
      <c r="Y195" s="1" t="s">
        <v>4756</v>
      </c>
      <c r="Z195" s="1" t="s">
        <v>4754</v>
      </c>
      <c r="AA195" s="1" t="s">
        <v>4756</v>
      </c>
      <c r="AB195" s="1">
        <f t="shared" ref="AB195:AB258" si="22">(COUNTIF(Y195:AA195,"Free"))+COUNTIF(Y195:AA195,"NTA/Free")</f>
        <v>2</v>
      </c>
      <c r="AC195" s="1">
        <f t="shared" ref="AC195:AC258" si="23">(COUNTIF(Y195:AA195,"NTA"))+COUNTIF(Y195:AA195,"NTA/Free")</f>
        <v>0</v>
      </c>
      <c r="AD195" s="59" t="s">
        <v>4756</v>
      </c>
      <c r="AE195" s="58">
        <v>1</v>
      </c>
      <c r="AF195" s="48">
        <v>7.3970000000000002</v>
      </c>
      <c r="AG195" s="6"/>
      <c r="AH195" s="72">
        <v>0.74084831488807645</v>
      </c>
      <c r="AI195" s="73">
        <v>-0.43274990695808996</v>
      </c>
      <c r="AJ195" s="74"/>
      <c r="AK195" s="73"/>
    </row>
    <row r="196" spans="1:37">
      <c r="A196" s="7" t="s">
        <v>2786</v>
      </c>
      <c r="B196" s="8" t="s">
        <v>2787</v>
      </c>
      <c r="C196" s="8" t="s">
        <v>2788</v>
      </c>
      <c r="D196" s="8" t="s">
        <v>2789</v>
      </c>
      <c r="E196" s="96" t="s">
        <v>64</v>
      </c>
      <c r="F196" s="9" t="s">
        <v>2790</v>
      </c>
      <c r="G196" s="3">
        <v>45</v>
      </c>
      <c r="H196" s="75" t="s">
        <v>15</v>
      </c>
      <c r="I196" s="97" t="s">
        <v>2791</v>
      </c>
      <c r="K196">
        <v>12.17</v>
      </c>
      <c r="L196">
        <v>7.2569999999999997</v>
      </c>
      <c r="M196" s="1" t="s">
        <v>4754</v>
      </c>
      <c r="N196" s="1" t="s">
        <v>4756</v>
      </c>
      <c r="O196" s="1" t="s">
        <v>4756</v>
      </c>
      <c r="P196" s="1">
        <f t="shared" si="20"/>
        <v>2</v>
      </c>
      <c r="Q196" s="1">
        <f t="shared" si="21"/>
        <v>0</v>
      </c>
      <c r="R196" s="56" t="s">
        <v>4756</v>
      </c>
      <c r="S196" s="57">
        <v>2</v>
      </c>
      <c r="T196" s="47">
        <v>9.7134999999999998</v>
      </c>
      <c r="U196" s="49">
        <v>2.4565000000000023</v>
      </c>
      <c r="V196">
        <v>6.66</v>
      </c>
      <c r="Y196" s="1" t="s">
        <v>4756</v>
      </c>
      <c r="Z196" s="1" t="s">
        <v>4754</v>
      </c>
      <c r="AA196" s="1" t="s">
        <v>4754</v>
      </c>
      <c r="AB196" s="1">
        <f t="shared" si="22"/>
        <v>1</v>
      </c>
      <c r="AC196" s="1">
        <f t="shared" si="23"/>
        <v>0</v>
      </c>
      <c r="AD196" s="59" t="s">
        <v>4756</v>
      </c>
      <c r="AE196" s="58">
        <v>1</v>
      </c>
      <c r="AF196" s="48">
        <v>6.66</v>
      </c>
      <c r="AG196" s="6"/>
      <c r="AH196" s="72">
        <v>0.68564369176918727</v>
      </c>
      <c r="AI196" s="73">
        <v>-0.54446904860743661</v>
      </c>
      <c r="AJ196" s="74"/>
      <c r="AK196" s="73"/>
    </row>
    <row r="197" spans="1:37">
      <c r="A197" s="7" t="s">
        <v>496</v>
      </c>
      <c r="B197" s="8" t="s">
        <v>497</v>
      </c>
      <c r="C197" s="8" t="s">
        <v>498</v>
      </c>
      <c r="D197" s="8" t="s">
        <v>499</v>
      </c>
      <c r="E197" s="96" t="s">
        <v>40</v>
      </c>
      <c r="F197" s="9" t="s">
        <v>494</v>
      </c>
      <c r="G197" s="3">
        <v>1</v>
      </c>
      <c r="H197" s="75" t="s">
        <v>34</v>
      </c>
      <c r="I197" s="97" t="s">
        <v>500</v>
      </c>
      <c r="K197">
        <v>9.2460000000000004</v>
      </c>
      <c r="M197" s="1" t="s">
        <v>4756</v>
      </c>
      <c r="N197" s="1" t="s">
        <v>4756</v>
      </c>
      <c r="O197" s="1" t="s">
        <v>4756</v>
      </c>
      <c r="P197" s="1">
        <f t="shared" si="20"/>
        <v>3</v>
      </c>
      <c r="Q197" s="1">
        <f t="shared" si="21"/>
        <v>0</v>
      </c>
      <c r="R197" s="56" t="s">
        <v>4756</v>
      </c>
      <c r="S197" s="57">
        <v>1</v>
      </c>
      <c r="T197" s="47">
        <v>9.2460000000000004</v>
      </c>
      <c r="U197" s="49"/>
      <c r="Y197" s="1" t="s">
        <v>4756</v>
      </c>
      <c r="Z197" s="1" t="s">
        <v>4756</v>
      </c>
      <c r="AA197" s="1" t="s">
        <v>4756</v>
      </c>
      <c r="AB197" s="1">
        <f t="shared" si="22"/>
        <v>3</v>
      </c>
      <c r="AC197" s="1">
        <f t="shared" si="23"/>
        <v>0</v>
      </c>
      <c r="AD197" s="59" t="s">
        <v>4756</v>
      </c>
      <c r="AE197" s="58">
        <v>0</v>
      </c>
      <c r="AF197" s="48"/>
      <c r="AG197" s="6"/>
      <c r="AH197" s="72"/>
      <c r="AI197" s="73"/>
      <c r="AJ197" s="74"/>
      <c r="AK197" s="73"/>
    </row>
    <row r="198" spans="1:37">
      <c r="A198" s="7" t="s">
        <v>3497</v>
      </c>
      <c r="B198" s="8" t="s">
        <v>3498</v>
      </c>
      <c r="C198" s="8" t="s">
        <v>3499</v>
      </c>
      <c r="D198" s="8" t="s">
        <v>3500</v>
      </c>
      <c r="E198" s="96" t="s">
        <v>64</v>
      </c>
      <c r="F198" s="9">
        <v>0</v>
      </c>
      <c r="G198" s="3">
        <v>53</v>
      </c>
      <c r="H198" s="75" t="s">
        <v>652</v>
      </c>
      <c r="I198" s="97" t="s">
        <v>3501</v>
      </c>
      <c r="K198">
        <v>8.0619999999999994</v>
      </c>
      <c r="M198" s="1" t="s">
        <v>4754</v>
      </c>
      <c r="N198" s="1" t="s">
        <v>4756</v>
      </c>
      <c r="O198" s="1" t="s">
        <v>4754</v>
      </c>
      <c r="P198" s="1">
        <f t="shared" si="20"/>
        <v>1</v>
      </c>
      <c r="Q198" s="1">
        <f t="shared" si="21"/>
        <v>0</v>
      </c>
      <c r="R198" s="56" t="s">
        <v>4756</v>
      </c>
      <c r="S198" s="57">
        <v>1</v>
      </c>
      <c r="T198" s="47">
        <v>8.0619999999999994</v>
      </c>
      <c r="U198" s="49"/>
      <c r="V198">
        <v>5.5880000000000001</v>
      </c>
      <c r="W198">
        <v>7.4249999999999998</v>
      </c>
      <c r="X198">
        <v>7.86</v>
      </c>
      <c r="Y198" s="1" t="s">
        <v>4756</v>
      </c>
      <c r="Z198" s="1" t="s">
        <v>4756</v>
      </c>
      <c r="AA198" s="1" t="s">
        <v>4756</v>
      </c>
      <c r="AB198" s="1">
        <f t="shared" si="22"/>
        <v>3</v>
      </c>
      <c r="AC198" s="1">
        <f t="shared" si="23"/>
        <v>0</v>
      </c>
      <c r="AD198" s="59" t="s">
        <v>4756</v>
      </c>
      <c r="AE198" s="58">
        <v>3</v>
      </c>
      <c r="AF198" s="48">
        <v>6.9576666666666673</v>
      </c>
      <c r="AG198" s="6">
        <v>0.98464759629467513</v>
      </c>
      <c r="AH198" s="72">
        <v>0.86301992888447876</v>
      </c>
      <c r="AI198" s="73">
        <v>-0.21253422033731237</v>
      </c>
      <c r="AJ198" s="74"/>
      <c r="AK198" s="73"/>
    </row>
    <row r="199" spans="1:37">
      <c r="A199" s="7" t="s">
        <v>3532</v>
      </c>
      <c r="B199" s="8" t="s">
        <v>3533</v>
      </c>
      <c r="C199" s="8" t="s">
        <v>3534</v>
      </c>
      <c r="D199" s="8" t="s">
        <v>3535</v>
      </c>
      <c r="E199" s="96" t="s">
        <v>64</v>
      </c>
      <c r="F199" s="9">
        <v>0</v>
      </c>
      <c r="G199" s="3">
        <v>52</v>
      </c>
      <c r="H199" s="75" t="s">
        <v>66</v>
      </c>
      <c r="I199" s="97" t="s">
        <v>3536</v>
      </c>
      <c r="J199">
        <v>6.9039999999999999</v>
      </c>
      <c r="K199">
        <v>7.7919999999999998</v>
      </c>
      <c r="M199" s="1" t="s">
        <v>4756</v>
      </c>
      <c r="N199" s="1" t="s">
        <v>4756</v>
      </c>
      <c r="O199" s="1" t="s">
        <v>4754</v>
      </c>
      <c r="P199" s="1">
        <f t="shared" si="20"/>
        <v>2</v>
      </c>
      <c r="Q199" s="1">
        <f t="shared" si="21"/>
        <v>0</v>
      </c>
      <c r="R199" s="56" t="s">
        <v>4756</v>
      </c>
      <c r="S199" s="57">
        <v>2</v>
      </c>
      <c r="T199" s="47">
        <v>7.3479999999999999</v>
      </c>
      <c r="U199" s="49">
        <v>0.44399999999999995</v>
      </c>
      <c r="W199">
        <v>8.1080000000000005</v>
      </c>
      <c r="Y199" s="1" t="s">
        <v>4754</v>
      </c>
      <c r="Z199" s="1" t="s">
        <v>4756</v>
      </c>
      <c r="AA199" s="1" t="s">
        <v>4754</v>
      </c>
      <c r="AB199" s="1">
        <f t="shared" si="22"/>
        <v>1</v>
      </c>
      <c r="AC199" s="1">
        <f t="shared" si="23"/>
        <v>0</v>
      </c>
      <c r="AD199" s="59" t="s">
        <v>4756</v>
      </c>
      <c r="AE199" s="58">
        <v>1</v>
      </c>
      <c r="AF199" s="48">
        <v>8.1080000000000005</v>
      </c>
      <c r="AG199" s="6"/>
      <c r="AH199" s="72">
        <v>1.1034295046271094</v>
      </c>
      <c r="AI199" s="73">
        <v>0.14199446235554944</v>
      </c>
      <c r="AJ199" s="74"/>
      <c r="AK199" s="73"/>
    </row>
    <row r="200" spans="1:37">
      <c r="A200" s="7" t="s">
        <v>1842</v>
      </c>
      <c r="B200" s="8" t="s">
        <v>1843</v>
      </c>
      <c r="C200" s="8" t="s">
        <v>1844</v>
      </c>
      <c r="D200" s="8" t="s">
        <v>1845</v>
      </c>
      <c r="E200" s="96" t="s">
        <v>64</v>
      </c>
      <c r="F200" s="9" t="s">
        <v>1846</v>
      </c>
      <c r="G200" s="3">
        <v>59</v>
      </c>
      <c r="H200" s="75" t="s">
        <v>177</v>
      </c>
      <c r="I200" s="97" t="s">
        <v>1847</v>
      </c>
      <c r="J200">
        <v>6.8579999999999997</v>
      </c>
      <c r="M200" s="1" t="s">
        <v>4756</v>
      </c>
      <c r="N200" s="1" t="s">
        <v>4754</v>
      </c>
      <c r="O200" s="1" t="s">
        <v>4754</v>
      </c>
      <c r="P200" s="1">
        <f t="shared" si="20"/>
        <v>1</v>
      </c>
      <c r="Q200" s="1">
        <f t="shared" si="21"/>
        <v>0</v>
      </c>
      <c r="R200" s="56" t="s">
        <v>4756</v>
      </c>
      <c r="S200" s="57">
        <v>1</v>
      </c>
      <c r="T200" s="47">
        <v>6.8579999999999997</v>
      </c>
      <c r="U200" s="49"/>
      <c r="Y200" s="1" t="s">
        <v>4754</v>
      </c>
      <c r="Z200" s="1" t="s">
        <v>4754</v>
      </c>
      <c r="AA200" s="1" t="s">
        <v>4754</v>
      </c>
      <c r="AB200" s="1">
        <f t="shared" si="22"/>
        <v>0</v>
      </c>
      <c r="AC200" s="1">
        <f t="shared" si="23"/>
        <v>0</v>
      </c>
      <c r="AD200" s="59"/>
      <c r="AE200" s="58">
        <v>0</v>
      </c>
      <c r="AF200" s="48"/>
      <c r="AG200" s="6"/>
      <c r="AH200" s="72"/>
      <c r="AI200" s="73"/>
      <c r="AJ200" s="74"/>
      <c r="AK200" s="73"/>
    </row>
    <row r="201" spans="1:37">
      <c r="A201" s="7" t="s">
        <v>88</v>
      </c>
      <c r="B201" s="8" t="s">
        <v>89</v>
      </c>
      <c r="C201" s="8" t="s">
        <v>90</v>
      </c>
      <c r="D201" s="8" t="s">
        <v>91</v>
      </c>
      <c r="E201" s="96" t="s">
        <v>64</v>
      </c>
      <c r="F201" s="9">
        <v>0</v>
      </c>
      <c r="G201" s="3">
        <v>49</v>
      </c>
      <c r="H201" s="75" t="s">
        <v>66</v>
      </c>
      <c r="I201" s="97" t="s">
        <v>92</v>
      </c>
      <c r="J201">
        <v>7.0540000000000003</v>
      </c>
      <c r="K201">
        <v>6.1479999999999997</v>
      </c>
      <c r="M201" s="1" t="s">
        <v>4756</v>
      </c>
      <c r="N201" s="1" t="s">
        <v>4756</v>
      </c>
      <c r="O201" s="1" t="s">
        <v>4754</v>
      </c>
      <c r="P201" s="1">
        <f t="shared" si="20"/>
        <v>2</v>
      </c>
      <c r="Q201" s="1">
        <f t="shared" si="21"/>
        <v>0</v>
      </c>
      <c r="R201" s="56" t="s">
        <v>4756</v>
      </c>
      <c r="S201" s="57">
        <v>2</v>
      </c>
      <c r="T201" s="47">
        <v>6.601</v>
      </c>
      <c r="U201" s="49">
        <v>0.45300000000000029</v>
      </c>
      <c r="X201">
        <v>6.6260000000000003</v>
      </c>
      <c r="Y201" s="1" t="s">
        <v>4754</v>
      </c>
      <c r="Z201" s="1" t="s">
        <v>4754</v>
      </c>
      <c r="AA201" s="1" t="s">
        <v>4756</v>
      </c>
      <c r="AB201" s="1">
        <f t="shared" si="22"/>
        <v>1</v>
      </c>
      <c r="AC201" s="1">
        <f t="shared" si="23"/>
        <v>0</v>
      </c>
      <c r="AD201" s="59" t="s">
        <v>4756</v>
      </c>
      <c r="AE201" s="58">
        <v>1</v>
      </c>
      <c r="AF201" s="48">
        <v>6.6260000000000003</v>
      </c>
      <c r="AG201" s="6"/>
      <c r="AH201" s="72">
        <v>1.0037873049537949</v>
      </c>
      <c r="AI201" s="73">
        <v>5.4536053483138164E-3</v>
      </c>
      <c r="AJ201" s="74"/>
      <c r="AK201" s="73"/>
    </row>
    <row r="202" spans="1:37">
      <c r="A202" s="7" t="s">
        <v>3185</v>
      </c>
      <c r="B202" s="8" t="s">
        <v>3186</v>
      </c>
      <c r="C202" s="8" t="s">
        <v>3187</v>
      </c>
      <c r="D202" s="8" t="s">
        <v>3188</v>
      </c>
      <c r="E202" s="96" t="s">
        <v>13</v>
      </c>
      <c r="F202" s="9" t="s">
        <v>3189</v>
      </c>
      <c r="G202" s="3">
        <v>2</v>
      </c>
      <c r="H202" s="75" t="s">
        <v>15</v>
      </c>
      <c r="I202" s="97" t="s">
        <v>3190</v>
      </c>
      <c r="L202">
        <v>5.548</v>
      </c>
      <c r="M202" s="1" t="s">
        <v>4754</v>
      </c>
      <c r="N202" s="1" t="s">
        <v>4754</v>
      </c>
      <c r="O202" s="1" t="s">
        <v>4756</v>
      </c>
      <c r="P202" s="1">
        <f t="shared" si="20"/>
        <v>1</v>
      </c>
      <c r="Q202" s="1">
        <f t="shared" si="21"/>
        <v>0</v>
      </c>
      <c r="R202" s="56" t="s">
        <v>4756</v>
      </c>
      <c r="S202" s="57">
        <v>1</v>
      </c>
      <c r="T202" s="47">
        <v>5.548</v>
      </c>
      <c r="U202" s="49"/>
      <c r="Y202" s="1" t="s">
        <v>4754</v>
      </c>
      <c r="Z202" s="1" t="s">
        <v>4756</v>
      </c>
      <c r="AA202" s="1" t="s">
        <v>4754</v>
      </c>
      <c r="AB202" s="1">
        <f t="shared" si="22"/>
        <v>1</v>
      </c>
      <c r="AC202" s="1">
        <f t="shared" si="23"/>
        <v>0</v>
      </c>
      <c r="AD202" s="59" t="s">
        <v>4756</v>
      </c>
      <c r="AE202" s="58">
        <v>0</v>
      </c>
      <c r="AF202" s="48"/>
      <c r="AG202" s="6"/>
      <c r="AH202" s="72"/>
      <c r="AI202" s="73"/>
      <c r="AJ202" s="74"/>
      <c r="AK202" s="73"/>
    </row>
    <row r="203" spans="1:37">
      <c r="A203" s="7" t="s">
        <v>3456</v>
      </c>
      <c r="B203" s="8" t="s">
        <v>3457</v>
      </c>
      <c r="C203" s="8" t="s">
        <v>3458</v>
      </c>
      <c r="D203" s="8" t="s">
        <v>3459</v>
      </c>
      <c r="E203" s="96" t="s">
        <v>64</v>
      </c>
      <c r="F203" s="9" t="s">
        <v>3460</v>
      </c>
      <c r="G203" s="3">
        <v>45</v>
      </c>
      <c r="H203" s="75" t="s">
        <v>15</v>
      </c>
      <c r="I203" s="97" t="s">
        <v>3461</v>
      </c>
      <c r="L203">
        <v>5.0460000000000003</v>
      </c>
      <c r="M203" s="1" t="s">
        <v>4757</v>
      </c>
      <c r="N203" s="1" t="s">
        <v>4756</v>
      </c>
      <c r="O203" s="1" t="s">
        <v>4756</v>
      </c>
      <c r="P203" s="1">
        <f t="shared" si="20"/>
        <v>3</v>
      </c>
      <c r="Q203" s="1">
        <f t="shared" si="21"/>
        <v>1</v>
      </c>
      <c r="R203" s="56" t="s">
        <v>4756</v>
      </c>
      <c r="S203" s="57">
        <v>1</v>
      </c>
      <c r="T203" s="47">
        <v>5.0460000000000003</v>
      </c>
      <c r="U203" s="49"/>
      <c r="Y203" s="1" t="s">
        <v>4756</v>
      </c>
      <c r="Z203" s="1" t="s">
        <v>4754</v>
      </c>
      <c r="AA203" s="1" t="s">
        <v>4756</v>
      </c>
      <c r="AB203" s="1">
        <f t="shared" si="22"/>
        <v>2</v>
      </c>
      <c r="AC203" s="1">
        <f t="shared" si="23"/>
        <v>0</v>
      </c>
      <c r="AD203" s="59" t="s">
        <v>4756</v>
      </c>
      <c r="AE203" s="58">
        <v>0</v>
      </c>
      <c r="AF203" s="48"/>
      <c r="AG203" s="6"/>
      <c r="AH203" s="72"/>
      <c r="AI203" s="73"/>
      <c r="AJ203" s="74"/>
      <c r="AK203" s="73"/>
    </row>
    <row r="204" spans="1:37">
      <c r="A204" s="7" t="s">
        <v>2402</v>
      </c>
      <c r="B204" s="8" t="s">
        <v>2403</v>
      </c>
      <c r="C204" s="8" t="s">
        <v>2404</v>
      </c>
      <c r="D204" s="8" t="s">
        <v>2405</v>
      </c>
      <c r="E204" s="96" t="s">
        <v>13</v>
      </c>
      <c r="F204" s="9" t="s">
        <v>2406</v>
      </c>
      <c r="G204" s="3">
        <v>2</v>
      </c>
      <c r="H204" s="75" t="s">
        <v>15</v>
      </c>
      <c r="I204" s="97" t="s">
        <v>2407</v>
      </c>
      <c r="J204">
        <v>6.9989999999999997</v>
      </c>
      <c r="L204">
        <v>2.524</v>
      </c>
      <c r="M204" s="1" t="s">
        <v>4756</v>
      </c>
      <c r="N204" s="1" t="s">
        <v>4754</v>
      </c>
      <c r="O204" s="1" t="s">
        <v>4756</v>
      </c>
      <c r="P204" s="1">
        <f t="shared" si="20"/>
        <v>2</v>
      </c>
      <c r="Q204" s="1">
        <f t="shared" si="21"/>
        <v>0</v>
      </c>
      <c r="R204" s="56" t="s">
        <v>4756</v>
      </c>
      <c r="S204" s="57">
        <v>2</v>
      </c>
      <c r="T204" s="47">
        <v>4.7614999999999998</v>
      </c>
      <c r="U204" s="49">
        <v>2.2374999999999994</v>
      </c>
      <c r="V204">
        <v>8.9640000000000004</v>
      </c>
      <c r="Y204" s="1" t="s">
        <v>4756</v>
      </c>
      <c r="Z204" s="1" t="s">
        <v>4756</v>
      </c>
      <c r="AA204" s="1" t="s">
        <v>4756</v>
      </c>
      <c r="AB204" s="1">
        <f t="shared" si="22"/>
        <v>3</v>
      </c>
      <c r="AC204" s="1">
        <f t="shared" si="23"/>
        <v>0</v>
      </c>
      <c r="AD204" s="59" t="s">
        <v>4756</v>
      </c>
      <c r="AE204" s="58">
        <v>1</v>
      </c>
      <c r="AF204" s="48">
        <v>8.9640000000000004</v>
      </c>
      <c r="AG204" s="6"/>
      <c r="AH204" s="72">
        <v>1.8826000210017853</v>
      </c>
      <c r="AI204" s="73">
        <v>0.91272651614284861</v>
      </c>
      <c r="AJ204" s="74"/>
      <c r="AK204" s="73"/>
    </row>
    <row r="205" spans="1:37">
      <c r="A205" s="7" t="s">
        <v>4380</v>
      </c>
      <c r="B205" s="8" t="s">
        <v>4381</v>
      </c>
      <c r="C205" s="8" t="s">
        <v>4382</v>
      </c>
      <c r="D205" s="8" t="s">
        <v>4383</v>
      </c>
      <c r="E205" s="96" t="s">
        <v>64</v>
      </c>
      <c r="F205" s="9" t="s">
        <v>4384</v>
      </c>
      <c r="G205" s="3">
        <v>41</v>
      </c>
      <c r="H205" s="75" t="s">
        <v>8</v>
      </c>
      <c r="I205" s="97" t="s">
        <v>4385</v>
      </c>
      <c r="K205">
        <v>4.6280000000000001</v>
      </c>
      <c r="M205" s="1" t="s">
        <v>4756</v>
      </c>
      <c r="N205" s="1" t="s">
        <v>4756</v>
      </c>
      <c r="O205" s="1" t="s">
        <v>4754</v>
      </c>
      <c r="P205" s="1">
        <f t="shared" si="20"/>
        <v>2</v>
      </c>
      <c r="Q205" s="1">
        <f t="shared" si="21"/>
        <v>0</v>
      </c>
      <c r="R205" s="56" t="s">
        <v>4756</v>
      </c>
      <c r="S205" s="57">
        <v>1</v>
      </c>
      <c r="T205" s="47">
        <v>4.6280000000000001</v>
      </c>
      <c r="U205" s="49"/>
      <c r="V205">
        <v>4.1440000000000001</v>
      </c>
      <c r="X205">
        <v>4.7359999999999998</v>
      </c>
      <c r="Y205" s="1" t="s">
        <v>4756</v>
      </c>
      <c r="Z205" s="1" t="s">
        <v>4754</v>
      </c>
      <c r="AA205" s="1" t="s">
        <v>4756</v>
      </c>
      <c r="AB205" s="1">
        <f t="shared" si="22"/>
        <v>2</v>
      </c>
      <c r="AC205" s="1">
        <f t="shared" si="23"/>
        <v>0</v>
      </c>
      <c r="AD205" s="59" t="s">
        <v>4756</v>
      </c>
      <c r="AE205" s="58">
        <v>2</v>
      </c>
      <c r="AF205" s="48">
        <v>4.4399999999999995</v>
      </c>
      <c r="AG205" s="6">
        <v>0.29599999999999982</v>
      </c>
      <c r="AH205" s="72">
        <v>0.95937770095073449</v>
      </c>
      <c r="AI205" s="73">
        <v>-5.9829187870021859E-2</v>
      </c>
      <c r="AJ205" s="74"/>
      <c r="AK205" s="73"/>
    </row>
    <row r="206" spans="1:37">
      <c r="A206" s="7" t="s">
        <v>2424</v>
      </c>
      <c r="B206" s="8" t="s">
        <v>2425</v>
      </c>
      <c r="C206" s="8" t="s">
        <v>2426</v>
      </c>
      <c r="D206" s="8" t="s">
        <v>2427</v>
      </c>
      <c r="E206" s="96" t="s">
        <v>64</v>
      </c>
      <c r="F206" s="9">
        <v>0</v>
      </c>
      <c r="G206" s="3">
        <v>67</v>
      </c>
      <c r="H206" s="75" t="s">
        <v>170</v>
      </c>
      <c r="I206" s="97" t="s">
        <v>2428</v>
      </c>
      <c r="J206">
        <v>5.282</v>
      </c>
      <c r="K206">
        <v>5.59</v>
      </c>
      <c r="L206">
        <v>2.8180000000000001</v>
      </c>
      <c r="M206" s="1" t="s">
        <v>4756</v>
      </c>
      <c r="N206" s="1" t="s">
        <v>4756</v>
      </c>
      <c r="O206" s="1" t="s">
        <v>4756</v>
      </c>
      <c r="P206" s="1">
        <f t="shared" si="20"/>
        <v>3</v>
      </c>
      <c r="Q206" s="1">
        <f t="shared" si="21"/>
        <v>0</v>
      </c>
      <c r="R206" s="56" t="s">
        <v>4756</v>
      </c>
      <c r="S206" s="57">
        <v>3</v>
      </c>
      <c r="T206" s="47">
        <v>4.5633333333333335</v>
      </c>
      <c r="U206" s="49">
        <v>1.2405260532890414</v>
      </c>
      <c r="V206">
        <v>0.96970000000000001</v>
      </c>
      <c r="Y206" s="1" t="s">
        <v>4756</v>
      </c>
      <c r="Z206" s="1" t="s">
        <v>4754</v>
      </c>
      <c r="AA206" s="1" t="s">
        <v>4754</v>
      </c>
      <c r="AB206" s="1">
        <f t="shared" si="22"/>
        <v>1</v>
      </c>
      <c r="AC206" s="1">
        <f t="shared" si="23"/>
        <v>0</v>
      </c>
      <c r="AD206" s="59" t="s">
        <v>4756</v>
      </c>
      <c r="AE206" s="58">
        <v>1</v>
      </c>
      <c r="AF206" s="48">
        <v>0.96970000000000001</v>
      </c>
      <c r="AG206" s="6"/>
      <c r="AH206" s="72">
        <v>0.21249817384952518</v>
      </c>
      <c r="AI206" s="73">
        <v>-2.234477651705514</v>
      </c>
      <c r="AJ206" s="74"/>
      <c r="AK206" s="73"/>
    </row>
    <row r="207" spans="1:37">
      <c r="A207" s="7" t="s">
        <v>3984</v>
      </c>
      <c r="B207" s="8" t="s">
        <v>3985</v>
      </c>
      <c r="C207" s="8" t="s">
        <v>3986</v>
      </c>
      <c r="D207" s="8" t="s">
        <v>3987</v>
      </c>
      <c r="E207" s="96" t="s">
        <v>13</v>
      </c>
      <c r="F207" s="9" t="s">
        <v>572</v>
      </c>
      <c r="G207" s="3">
        <v>2</v>
      </c>
      <c r="H207" s="75" t="s">
        <v>15</v>
      </c>
      <c r="I207" s="97" t="s">
        <v>3988</v>
      </c>
      <c r="K207">
        <v>2.2770000000000001</v>
      </c>
      <c r="L207">
        <v>6.3529999999999998</v>
      </c>
      <c r="M207" s="1" t="s">
        <v>4754</v>
      </c>
      <c r="N207" s="1" t="s">
        <v>4756</v>
      </c>
      <c r="O207" s="1" t="s">
        <v>4756</v>
      </c>
      <c r="P207" s="1">
        <f t="shared" si="20"/>
        <v>2</v>
      </c>
      <c r="Q207" s="1">
        <f t="shared" si="21"/>
        <v>0</v>
      </c>
      <c r="R207" s="56" t="s">
        <v>4756</v>
      </c>
      <c r="S207" s="57">
        <v>2</v>
      </c>
      <c r="T207" s="47">
        <v>4.3149999999999995</v>
      </c>
      <c r="U207" s="49">
        <v>2.0380000000000011</v>
      </c>
      <c r="V207">
        <v>1.377</v>
      </c>
      <c r="Y207" s="1" t="s">
        <v>4756</v>
      </c>
      <c r="Z207" s="1" t="s">
        <v>4754</v>
      </c>
      <c r="AA207" s="1" t="s">
        <v>4754</v>
      </c>
      <c r="AB207" s="1">
        <f t="shared" si="22"/>
        <v>1</v>
      </c>
      <c r="AC207" s="1">
        <f t="shared" si="23"/>
        <v>0</v>
      </c>
      <c r="AD207" s="59" t="s">
        <v>4756</v>
      </c>
      <c r="AE207" s="58">
        <v>1</v>
      </c>
      <c r="AF207" s="48">
        <v>1.377</v>
      </c>
      <c r="AG207" s="6"/>
      <c r="AH207" s="72">
        <v>0.31911935110081119</v>
      </c>
      <c r="AI207" s="73">
        <v>-1.6478319999313529</v>
      </c>
      <c r="AJ207" s="74"/>
      <c r="AK207" s="73"/>
    </row>
    <row r="208" spans="1:37">
      <c r="A208" s="7" t="s">
        <v>3247</v>
      </c>
      <c r="B208" s="8" t="s">
        <v>3248</v>
      </c>
      <c r="C208" s="8" t="s">
        <v>3249</v>
      </c>
      <c r="D208" s="8" t="s">
        <v>1008</v>
      </c>
      <c r="E208" s="96" t="s">
        <v>27</v>
      </c>
      <c r="F208" s="9">
        <v>0</v>
      </c>
      <c r="G208" s="3">
        <v>2</v>
      </c>
      <c r="H208" s="75" t="s">
        <v>15</v>
      </c>
      <c r="I208" s="97" t="s">
        <v>3250</v>
      </c>
      <c r="J208">
        <v>4.6849999999999996</v>
      </c>
      <c r="K208">
        <v>3.6960000000000002</v>
      </c>
      <c r="M208" s="1" t="s">
        <v>4756</v>
      </c>
      <c r="N208" s="1" t="s">
        <v>4756</v>
      </c>
      <c r="O208" s="1" t="s">
        <v>4754</v>
      </c>
      <c r="P208" s="1">
        <f t="shared" si="20"/>
        <v>2</v>
      </c>
      <c r="Q208" s="1">
        <f t="shared" si="21"/>
        <v>0</v>
      </c>
      <c r="R208" s="56" t="s">
        <v>4756</v>
      </c>
      <c r="S208" s="57">
        <v>2</v>
      </c>
      <c r="T208" s="47">
        <v>4.1905000000000001</v>
      </c>
      <c r="U208" s="49">
        <v>0.49449999999999683</v>
      </c>
      <c r="Y208" s="1" t="s">
        <v>4754</v>
      </c>
      <c r="Z208" s="1" t="s">
        <v>4754</v>
      </c>
      <c r="AA208" s="1" t="s">
        <v>4754</v>
      </c>
      <c r="AB208" s="1">
        <f t="shared" si="22"/>
        <v>0</v>
      </c>
      <c r="AC208" s="1">
        <f t="shared" si="23"/>
        <v>0</v>
      </c>
      <c r="AD208" s="59"/>
      <c r="AE208" s="58">
        <v>0</v>
      </c>
      <c r="AF208" s="48"/>
      <c r="AG208" s="6"/>
      <c r="AH208" s="72"/>
      <c r="AI208" s="73"/>
      <c r="AJ208" s="74"/>
      <c r="AK208" s="73"/>
    </row>
    <row r="209" spans="1:37">
      <c r="A209" s="7" t="s">
        <v>2847</v>
      </c>
      <c r="B209" s="8" t="s">
        <v>2848</v>
      </c>
      <c r="C209" s="8" t="s">
        <v>2849</v>
      </c>
      <c r="D209" s="8" t="s">
        <v>2850</v>
      </c>
      <c r="E209" s="96" t="s">
        <v>104</v>
      </c>
      <c r="F209" s="9">
        <v>0</v>
      </c>
      <c r="G209" s="3">
        <v>112</v>
      </c>
      <c r="H209" s="75" t="s">
        <v>231</v>
      </c>
      <c r="I209" s="97" t="s">
        <v>2851</v>
      </c>
      <c r="K209">
        <v>3.9359999999999999</v>
      </c>
      <c r="M209" s="1" t="s">
        <v>4754</v>
      </c>
      <c r="N209" s="1" t="s">
        <v>4756</v>
      </c>
      <c r="O209" s="1" t="s">
        <v>4754</v>
      </c>
      <c r="P209" s="1">
        <f t="shared" si="20"/>
        <v>1</v>
      </c>
      <c r="Q209" s="1">
        <f t="shared" si="21"/>
        <v>0</v>
      </c>
      <c r="R209" s="56" t="s">
        <v>4756</v>
      </c>
      <c r="S209" s="57">
        <v>1</v>
      </c>
      <c r="T209" s="47">
        <v>3.9359999999999999</v>
      </c>
      <c r="U209" s="49"/>
      <c r="Y209" s="1" t="s">
        <v>4754</v>
      </c>
      <c r="Z209" s="1" t="s">
        <v>4754</v>
      </c>
      <c r="AA209" s="1" t="s">
        <v>4754</v>
      </c>
      <c r="AB209" s="1">
        <f t="shared" si="22"/>
        <v>0</v>
      </c>
      <c r="AC209" s="1">
        <f t="shared" si="23"/>
        <v>0</v>
      </c>
      <c r="AD209" s="59"/>
      <c r="AE209" s="58">
        <v>0</v>
      </c>
      <c r="AF209" s="48"/>
      <c r="AG209" s="6"/>
      <c r="AH209" s="72"/>
      <c r="AI209" s="73"/>
      <c r="AJ209" s="74"/>
      <c r="AK209" s="73"/>
    </row>
    <row r="210" spans="1:37">
      <c r="A210" s="7" t="s">
        <v>68</v>
      </c>
      <c r="B210" s="8" t="s">
        <v>69</v>
      </c>
      <c r="C210" s="8" t="s">
        <v>70</v>
      </c>
      <c r="D210" s="8" t="s">
        <v>71</v>
      </c>
      <c r="E210" s="96" t="s">
        <v>64</v>
      </c>
      <c r="F210" s="9" t="s">
        <v>72</v>
      </c>
      <c r="G210" s="3">
        <v>69</v>
      </c>
      <c r="H210" s="75" t="s">
        <v>66</v>
      </c>
      <c r="I210" s="97" t="s">
        <v>73</v>
      </c>
      <c r="J210">
        <v>1.246</v>
      </c>
      <c r="K210">
        <v>5.827</v>
      </c>
      <c r="M210" s="1" t="s">
        <v>4756</v>
      </c>
      <c r="N210" s="1" t="s">
        <v>4756</v>
      </c>
      <c r="O210" s="1" t="s">
        <v>4756</v>
      </c>
      <c r="P210" s="1">
        <f t="shared" si="20"/>
        <v>3</v>
      </c>
      <c r="Q210" s="1">
        <f t="shared" si="21"/>
        <v>0</v>
      </c>
      <c r="R210" s="56" t="s">
        <v>4756</v>
      </c>
      <c r="S210" s="57">
        <v>2</v>
      </c>
      <c r="T210" s="47">
        <v>3.5365000000000002</v>
      </c>
      <c r="U210" s="49">
        <v>2.2904999999999993</v>
      </c>
      <c r="V210">
        <v>1.3260000000000001</v>
      </c>
      <c r="Y210" s="1" t="s">
        <v>4756</v>
      </c>
      <c r="Z210" s="1" t="s">
        <v>4754</v>
      </c>
      <c r="AA210" s="1" t="s">
        <v>4754</v>
      </c>
      <c r="AB210" s="1">
        <f t="shared" si="22"/>
        <v>1</v>
      </c>
      <c r="AC210" s="1">
        <f t="shared" si="23"/>
        <v>0</v>
      </c>
      <c r="AD210" s="59" t="s">
        <v>4756</v>
      </c>
      <c r="AE210" s="58">
        <v>1</v>
      </c>
      <c r="AF210" s="48">
        <v>1.3260000000000001</v>
      </c>
      <c r="AG210" s="6"/>
      <c r="AH210" s="72">
        <v>0.37494698147886329</v>
      </c>
      <c r="AI210" s="73">
        <v>-1.4152414858526567</v>
      </c>
      <c r="AJ210" s="74"/>
      <c r="AK210" s="73"/>
    </row>
    <row r="211" spans="1:37">
      <c r="A211" s="7" t="s">
        <v>2480</v>
      </c>
      <c r="B211" s="8" t="s">
        <v>2481</v>
      </c>
      <c r="C211" s="8" t="s">
        <v>2482</v>
      </c>
      <c r="D211" s="8" t="s">
        <v>2483</v>
      </c>
      <c r="E211" s="96" t="s">
        <v>64</v>
      </c>
      <c r="F211" s="9" t="s">
        <v>2484</v>
      </c>
      <c r="G211" s="3">
        <v>65</v>
      </c>
      <c r="H211" s="75" t="s">
        <v>377</v>
      </c>
      <c r="I211" s="97" t="s">
        <v>2485</v>
      </c>
      <c r="J211">
        <v>3.452</v>
      </c>
      <c r="M211" s="1" t="s">
        <v>4756</v>
      </c>
      <c r="N211" s="1" t="s">
        <v>4756</v>
      </c>
      <c r="O211" s="1" t="s">
        <v>4756</v>
      </c>
      <c r="P211" s="1">
        <f t="shared" si="20"/>
        <v>3</v>
      </c>
      <c r="Q211" s="1">
        <f t="shared" si="21"/>
        <v>0</v>
      </c>
      <c r="R211" s="56" t="s">
        <v>4756</v>
      </c>
      <c r="S211" s="57">
        <v>1</v>
      </c>
      <c r="T211" s="47">
        <v>3.452</v>
      </c>
      <c r="U211" s="49"/>
      <c r="Y211" s="1" t="s">
        <v>4754</v>
      </c>
      <c r="Z211" s="1" t="s">
        <v>4754</v>
      </c>
      <c r="AA211" s="1" t="s">
        <v>4754</v>
      </c>
      <c r="AB211" s="1">
        <f t="shared" si="22"/>
        <v>0</v>
      </c>
      <c r="AC211" s="1">
        <f t="shared" si="23"/>
        <v>0</v>
      </c>
      <c r="AD211" s="59"/>
      <c r="AE211" s="58">
        <v>0</v>
      </c>
      <c r="AF211" s="48"/>
      <c r="AG211" s="6"/>
      <c r="AH211" s="72"/>
      <c r="AI211" s="73"/>
      <c r="AJ211" s="74"/>
      <c r="AK211" s="73"/>
    </row>
    <row r="212" spans="1:37">
      <c r="A212" s="7" t="s">
        <v>1784</v>
      </c>
      <c r="B212" s="8" t="s">
        <v>1785</v>
      </c>
      <c r="C212" s="8" t="s">
        <v>1786</v>
      </c>
      <c r="D212" s="8" t="s">
        <v>1787</v>
      </c>
      <c r="E212" s="96" t="s">
        <v>64</v>
      </c>
      <c r="F212" s="9">
        <v>0</v>
      </c>
      <c r="G212" s="3">
        <v>67</v>
      </c>
      <c r="H212" s="75" t="s">
        <v>170</v>
      </c>
      <c r="I212" s="97" t="s">
        <v>1788</v>
      </c>
      <c r="K212">
        <v>3.1970000000000001</v>
      </c>
      <c r="M212" s="1" t="s">
        <v>4754</v>
      </c>
      <c r="N212" s="1" t="s">
        <v>4756</v>
      </c>
      <c r="O212" s="1" t="s">
        <v>4754</v>
      </c>
      <c r="P212" s="1">
        <f t="shared" si="20"/>
        <v>1</v>
      </c>
      <c r="Q212" s="1">
        <f t="shared" si="21"/>
        <v>0</v>
      </c>
      <c r="R212" s="56" t="s">
        <v>4756</v>
      </c>
      <c r="S212" s="57">
        <v>1</v>
      </c>
      <c r="T212" s="47">
        <v>3.1970000000000001</v>
      </c>
      <c r="U212" s="49"/>
      <c r="W212">
        <v>4.1760000000000002</v>
      </c>
      <c r="Y212" s="1" t="s">
        <v>4754</v>
      </c>
      <c r="Z212" s="1" t="s">
        <v>4756</v>
      </c>
      <c r="AA212" s="1" t="s">
        <v>4754</v>
      </c>
      <c r="AB212" s="1">
        <f t="shared" si="22"/>
        <v>1</v>
      </c>
      <c r="AC212" s="1">
        <f t="shared" si="23"/>
        <v>0</v>
      </c>
      <c r="AD212" s="59" t="s">
        <v>4756</v>
      </c>
      <c r="AE212" s="58">
        <v>1</v>
      </c>
      <c r="AF212" s="48">
        <v>4.1760000000000002</v>
      </c>
      <c r="AG212" s="6"/>
      <c r="AH212" s="72">
        <v>1.3062245855489523</v>
      </c>
      <c r="AI212" s="73">
        <v>0.38540296778936434</v>
      </c>
      <c r="AJ212" s="74"/>
      <c r="AK212" s="73"/>
    </row>
    <row r="213" spans="1:37">
      <c r="A213" s="7" t="s">
        <v>1368</v>
      </c>
      <c r="B213" s="8" t="s">
        <v>1369</v>
      </c>
      <c r="C213" s="8" t="s">
        <v>1370</v>
      </c>
      <c r="D213" s="8" t="s">
        <v>1371</v>
      </c>
      <c r="E213" s="96" t="s">
        <v>64</v>
      </c>
      <c r="F213" s="9" t="s">
        <v>1372</v>
      </c>
      <c r="G213" s="3">
        <v>63</v>
      </c>
      <c r="H213" s="75" t="s">
        <v>1073</v>
      </c>
      <c r="I213" s="97" t="s">
        <v>1374</v>
      </c>
      <c r="K213">
        <v>3.1139999999999999</v>
      </c>
      <c r="M213" s="1" t="s">
        <v>4756</v>
      </c>
      <c r="N213" s="1" t="s">
        <v>4756</v>
      </c>
      <c r="O213" s="1" t="s">
        <v>4754</v>
      </c>
      <c r="P213" s="1">
        <f t="shared" si="20"/>
        <v>2</v>
      </c>
      <c r="Q213" s="1">
        <f t="shared" si="21"/>
        <v>0</v>
      </c>
      <c r="R213" s="56" t="s">
        <v>4756</v>
      </c>
      <c r="S213" s="57">
        <v>1</v>
      </c>
      <c r="T213" s="47">
        <v>3.1139999999999999</v>
      </c>
      <c r="U213" s="49"/>
      <c r="Y213" s="1" t="s">
        <v>4756</v>
      </c>
      <c r="Z213" s="1" t="s">
        <v>4756</v>
      </c>
      <c r="AA213" s="1" t="s">
        <v>4754</v>
      </c>
      <c r="AB213" s="1">
        <f t="shared" si="22"/>
        <v>2</v>
      </c>
      <c r="AC213" s="1">
        <f t="shared" si="23"/>
        <v>0</v>
      </c>
      <c r="AD213" s="59" t="s">
        <v>4756</v>
      </c>
      <c r="AE213" s="58">
        <v>0</v>
      </c>
      <c r="AF213" s="48"/>
      <c r="AG213" s="6"/>
      <c r="AH213" s="72"/>
      <c r="AI213" s="73"/>
      <c r="AJ213" s="74"/>
      <c r="AK213" s="73"/>
    </row>
    <row r="214" spans="1:37">
      <c r="A214" s="7" t="s">
        <v>4431</v>
      </c>
      <c r="B214" s="8" t="s">
        <v>4432</v>
      </c>
      <c r="C214" s="8" t="s">
        <v>4433</v>
      </c>
      <c r="D214" s="8" t="s">
        <v>4434</v>
      </c>
      <c r="E214" s="96" t="s">
        <v>104</v>
      </c>
      <c r="F214" s="9">
        <v>0</v>
      </c>
      <c r="G214" s="3">
        <v>58</v>
      </c>
      <c r="H214" s="75" t="s">
        <v>170</v>
      </c>
      <c r="I214" s="97" t="s">
        <v>4435</v>
      </c>
      <c r="J214">
        <v>3.032</v>
      </c>
      <c r="M214" s="1" t="s">
        <v>4756</v>
      </c>
      <c r="N214" s="1" t="s">
        <v>4754</v>
      </c>
      <c r="O214" s="1" t="s">
        <v>4754</v>
      </c>
      <c r="P214" s="1">
        <f t="shared" si="20"/>
        <v>1</v>
      </c>
      <c r="Q214" s="1">
        <f t="shared" si="21"/>
        <v>0</v>
      </c>
      <c r="R214" s="56" t="s">
        <v>4756</v>
      </c>
      <c r="S214" s="57">
        <v>1</v>
      </c>
      <c r="T214" s="47">
        <v>3.032</v>
      </c>
      <c r="U214" s="49"/>
      <c r="Y214" s="1" t="s">
        <v>4754</v>
      </c>
      <c r="Z214" s="1" t="s">
        <v>4754</v>
      </c>
      <c r="AA214" s="1" t="s">
        <v>4754</v>
      </c>
      <c r="AB214" s="1">
        <f t="shared" si="22"/>
        <v>0</v>
      </c>
      <c r="AC214" s="1">
        <f t="shared" si="23"/>
        <v>0</v>
      </c>
      <c r="AD214" s="59"/>
      <c r="AE214" s="58">
        <v>0</v>
      </c>
      <c r="AF214" s="48"/>
      <c r="AG214" s="6"/>
      <c r="AH214" s="72"/>
      <c r="AI214" s="73"/>
      <c r="AJ214" s="74"/>
      <c r="AK214" s="73"/>
    </row>
    <row r="215" spans="1:37">
      <c r="A215" s="7" t="s">
        <v>4048</v>
      </c>
      <c r="B215" s="8" t="s">
        <v>4049</v>
      </c>
      <c r="C215" s="8" t="s">
        <v>4050</v>
      </c>
      <c r="D215" s="8" t="s">
        <v>4051</v>
      </c>
      <c r="E215" s="96" t="s">
        <v>64</v>
      </c>
      <c r="F215" s="9" t="s">
        <v>2657</v>
      </c>
      <c r="G215" s="3">
        <v>2</v>
      </c>
      <c r="H215" s="75" t="s">
        <v>15</v>
      </c>
      <c r="I215" s="97" t="s">
        <v>4052</v>
      </c>
      <c r="J215">
        <v>3.15</v>
      </c>
      <c r="K215">
        <v>2.7679999999999998</v>
      </c>
      <c r="M215" s="1" t="s">
        <v>4756</v>
      </c>
      <c r="N215" s="1" t="s">
        <v>4756</v>
      </c>
      <c r="O215" s="1" t="s">
        <v>4754</v>
      </c>
      <c r="P215" s="1">
        <f t="shared" si="20"/>
        <v>2</v>
      </c>
      <c r="Q215" s="1">
        <f t="shared" si="21"/>
        <v>0</v>
      </c>
      <c r="R215" s="56" t="s">
        <v>4756</v>
      </c>
      <c r="S215" s="57">
        <v>2</v>
      </c>
      <c r="T215" s="47">
        <v>2.9589999999999996</v>
      </c>
      <c r="U215" s="49">
        <v>0.19100000000000006</v>
      </c>
      <c r="Y215" s="1" t="s">
        <v>4756</v>
      </c>
      <c r="Z215" s="1" t="s">
        <v>4756</v>
      </c>
      <c r="AA215" s="1" t="s">
        <v>4754</v>
      </c>
      <c r="AB215" s="1">
        <f t="shared" si="22"/>
        <v>2</v>
      </c>
      <c r="AC215" s="1">
        <f t="shared" si="23"/>
        <v>0</v>
      </c>
      <c r="AD215" s="59" t="s">
        <v>4756</v>
      </c>
      <c r="AE215" s="58">
        <v>0</v>
      </c>
      <c r="AF215" s="48"/>
      <c r="AG215" s="6"/>
      <c r="AH215" s="72"/>
      <c r="AI215" s="73"/>
      <c r="AJ215" s="74"/>
      <c r="AK215" s="73"/>
    </row>
    <row r="216" spans="1:37">
      <c r="A216" s="7" t="s">
        <v>1763</v>
      </c>
      <c r="B216" s="8" t="s">
        <v>1764</v>
      </c>
      <c r="C216" s="8" t="s">
        <v>1765</v>
      </c>
      <c r="D216" s="8" t="s">
        <v>382</v>
      </c>
      <c r="E216" s="96" t="s">
        <v>64</v>
      </c>
      <c r="F216" s="9" t="s">
        <v>658</v>
      </c>
      <c r="G216" s="3">
        <v>14</v>
      </c>
      <c r="H216" s="75" t="s">
        <v>8</v>
      </c>
      <c r="I216" s="97" t="s">
        <v>1766</v>
      </c>
      <c r="L216">
        <v>2.8220000000000001</v>
      </c>
      <c r="M216" s="1" t="s">
        <v>4756</v>
      </c>
      <c r="N216" s="1" t="s">
        <v>4754</v>
      </c>
      <c r="O216" s="1" t="s">
        <v>4756</v>
      </c>
      <c r="P216" s="1">
        <f t="shared" si="20"/>
        <v>2</v>
      </c>
      <c r="Q216" s="1">
        <f t="shared" si="21"/>
        <v>0</v>
      </c>
      <c r="R216" s="56" t="s">
        <v>4756</v>
      </c>
      <c r="S216" s="57">
        <v>1</v>
      </c>
      <c r="T216" s="47">
        <v>2.8220000000000001</v>
      </c>
      <c r="U216" s="49"/>
      <c r="W216">
        <v>4.9560000000000004</v>
      </c>
      <c r="Y216" s="1" t="s">
        <v>4756</v>
      </c>
      <c r="Z216" s="1" t="s">
        <v>4756</v>
      </c>
      <c r="AA216" s="1" t="s">
        <v>4754</v>
      </c>
      <c r="AB216" s="1">
        <f t="shared" si="22"/>
        <v>2</v>
      </c>
      <c r="AC216" s="1">
        <f t="shared" si="23"/>
        <v>0</v>
      </c>
      <c r="AD216" s="59" t="s">
        <v>4756</v>
      </c>
      <c r="AE216" s="58">
        <v>1</v>
      </c>
      <c r="AF216" s="48">
        <v>4.9560000000000004</v>
      </c>
      <c r="AG216" s="6"/>
      <c r="AH216" s="72">
        <v>1.7562012756909995</v>
      </c>
      <c r="AI216" s="73">
        <v>0.81245819954333764</v>
      </c>
      <c r="AJ216" s="74"/>
      <c r="AK216" s="73"/>
    </row>
    <row r="217" spans="1:37">
      <c r="A217" s="7" t="s">
        <v>2810</v>
      </c>
      <c r="B217" s="8" t="s">
        <v>2811</v>
      </c>
      <c r="C217" s="8" t="s">
        <v>2812</v>
      </c>
      <c r="D217" s="8" t="s">
        <v>2813</v>
      </c>
      <c r="E217" s="96" t="s">
        <v>64</v>
      </c>
      <c r="F217" s="9">
        <v>0</v>
      </c>
      <c r="G217" s="3">
        <v>59</v>
      </c>
      <c r="H217" s="75" t="s">
        <v>358</v>
      </c>
      <c r="I217" s="97" t="s">
        <v>2815</v>
      </c>
      <c r="J217">
        <v>2.19</v>
      </c>
      <c r="K217">
        <v>3.3180000000000001</v>
      </c>
      <c r="M217" s="1" t="s">
        <v>4756</v>
      </c>
      <c r="N217" s="1" t="s">
        <v>4756</v>
      </c>
      <c r="O217" s="1" t="s">
        <v>4754</v>
      </c>
      <c r="P217" s="1">
        <f t="shared" si="20"/>
        <v>2</v>
      </c>
      <c r="Q217" s="1">
        <f t="shared" si="21"/>
        <v>0</v>
      </c>
      <c r="R217" s="56" t="s">
        <v>4756</v>
      </c>
      <c r="S217" s="57">
        <v>2</v>
      </c>
      <c r="T217" s="47">
        <v>2.754</v>
      </c>
      <c r="U217" s="49">
        <v>0.56399999999999972</v>
      </c>
      <c r="V217">
        <v>5.6310000000000002</v>
      </c>
      <c r="Y217" s="1" t="s">
        <v>4756</v>
      </c>
      <c r="Z217" s="1" t="s">
        <v>4756</v>
      </c>
      <c r="AA217" s="1" t="s">
        <v>4754</v>
      </c>
      <c r="AB217" s="1">
        <f t="shared" si="22"/>
        <v>2</v>
      </c>
      <c r="AC217" s="1">
        <f t="shared" si="23"/>
        <v>0</v>
      </c>
      <c r="AD217" s="59" t="s">
        <v>4756</v>
      </c>
      <c r="AE217" s="58">
        <v>1</v>
      </c>
      <c r="AF217" s="48">
        <v>5.6310000000000002</v>
      </c>
      <c r="AG217" s="6"/>
      <c r="AH217" s="72">
        <v>2.0446623093681917</v>
      </c>
      <c r="AI217" s="73">
        <v>1.0318625914170663</v>
      </c>
      <c r="AJ217" s="74"/>
      <c r="AK217" s="73"/>
    </row>
    <row r="218" spans="1:37">
      <c r="A218" s="7" t="s">
        <v>402</v>
      </c>
      <c r="B218" s="8" t="s">
        <v>403</v>
      </c>
      <c r="C218" s="8" t="s">
        <v>404</v>
      </c>
      <c r="D218" s="8" t="s">
        <v>405</v>
      </c>
      <c r="E218" s="96" t="s">
        <v>40</v>
      </c>
      <c r="F218" s="9">
        <v>0</v>
      </c>
      <c r="G218" s="3">
        <v>2</v>
      </c>
      <c r="H218" s="75" t="s">
        <v>15</v>
      </c>
      <c r="I218" s="97" t="s">
        <v>406</v>
      </c>
      <c r="L218">
        <v>2.673</v>
      </c>
      <c r="M218" s="1" t="s">
        <v>4756</v>
      </c>
      <c r="N218" s="1" t="s">
        <v>4756</v>
      </c>
      <c r="O218" s="1" t="s">
        <v>4756</v>
      </c>
      <c r="P218" s="1">
        <f t="shared" si="20"/>
        <v>3</v>
      </c>
      <c r="Q218" s="1">
        <f t="shared" si="21"/>
        <v>0</v>
      </c>
      <c r="R218" s="56" t="s">
        <v>4756</v>
      </c>
      <c r="S218" s="57">
        <v>1</v>
      </c>
      <c r="T218" s="47">
        <v>2.673</v>
      </c>
      <c r="U218" s="49"/>
      <c r="V218">
        <v>2.948</v>
      </c>
      <c r="W218">
        <v>2.4590000000000001</v>
      </c>
      <c r="Y218" s="1" t="s">
        <v>4756</v>
      </c>
      <c r="Z218" s="1" t="s">
        <v>4756</v>
      </c>
      <c r="AA218" s="1" t="s">
        <v>4756</v>
      </c>
      <c r="AB218" s="1">
        <f t="shared" si="22"/>
        <v>3</v>
      </c>
      <c r="AC218" s="1">
        <f t="shared" si="23"/>
        <v>0</v>
      </c>
      <c r="AD218" s="59" t="s">
        <v>4756</v>
      </c>
      <c r="AE218" s="58">
        <v>2</v>
      </c>
      <c r="AF218" s="48">
        <v>2.7035</v>
      </c>
      <c r="AG218" s="6">
        <v>0.24449999999999994</v>
      </c>
      <c r="AH218" s="72">
        <v>1.0114104002992892</v>
      </c>
      <c r="AI218" s="73">
        <v>1.636851883892115E-2</v>
      </c>
      <c r="AJ218" s="74"/>
      <c r="AK218" s="73"/>
    </row>
    <row r="219" spans="1:37">
      <c r="A219" s="7" t="s">
        <v>1477</v>
      </c>
      <c r="B219" s="8" t="s">
        <v>1478</v>
      </c>
      <c r="C219" s="8" t="s">
        <v>1479</v>
      </c>
      <c r="D219" s="8" t="s">
        <v>1480</v>
      </c>
      <c r="E219" s="96" t="s">
        <v>64</v>
      </c>
      <c r="F219" s="9">
        <v>0</v>
      </c>
      <c r="G219" s="3">
        <v>63</v>
      </c>
      <c r="H219" s="75" t="s">
        <v>66</v>
      </c>
      <c r="I219" s="97" t="s">
        <v>1481</v>
      </c>
      <c r="K219">
        <v>2.6520000000000001</v>
      </c>
      <c r="M219" s="1" t="s">
        <v>4756</v>
      </c>
      <c r="N219" s="1" t="s">
        <v>4756</v>
      </c>
      <c r="O219" s="1" t="s">
        <v>4754</v>
      </c>
      <c r="P219" s="1">
        <f t="shared" si="20"/>
        <v>2</v>
      </c>
      <c r="Q219" s="1">
        <f t="shared" si="21"/>
        <v>0</v>
      </c>
      <c r="R219" s="56" t="s">
        <v>4756</v>
      </c>
      <c r="S219" s="57">
        <v>1</v>
      </c>
      <c r="T219" s="47">
        <v>2.6520000000000001</v>
      </c>
      <c r="U219" s="49"/>
      <c r="V219">
        <v>1.5529999999999999</v>
      </c>
      <c r="X219">
        <v>2.399</v>
      </c>
      <c r="Y219" s="1" t="s">
        <v>4756</v>
      </c>
      <c r="Z219" s="1" t="s">
        <v>4754</v>
      </c>
      <c r="AA219" s="1" t="s">
        <v>4756</v>
      </c>
      <c r="AB219" s="1">
        <f t="shared" si="22"/>
        <v>2</v>
      </c>
      <c r="AC219" s="1">
        <f t="shared" si="23"/>
        <v>0</v>
      </c>
      <c r="AD219" s="59" t="s">
        <v>4756</v>
      </c>
      <c r="AE219" s="58">
        <v>2</v>
      </c>
      <c r="AF219" s="48">
        <v>1.976</v>
      </c>
      <c r="AG219" s="6">
        <v>0.42300000000000065</v>
      </c>
      <c r="AH219" s="72">
        <v>0.74509803921568618</v>
      </c>
      <c r="AI219" s="73">
        <v>-0.42449782852791029</v>
      </c>
      <c r="AJ219" s="74"/>
      <c r="AK219" s="73"/>
    </row>
    <row r="220" spans="1:37">
      <c r="A220" s="7" t="s">
        <v>4125</v>
      </c>
      <c r="B220" s="8" t="s">
        <v>4126</v>
      </c>
      <c r="C220" s="8" t="s">
        <v>4127</v>
      </c>
      <c r="D220" s="8" t="s">
        <v>4128</v>
      </c>
      <c r="E220" s="96" t="s">
        <v>64</v>
      </c>
      <c r="F220" s="9">
        <v>0</v>
      </c>
      <c r="G220" s="3">
        <v>50</v>
      </c>
      <c r="H220" s="75" t="s">
        <v>170</v>
      </c>
      <c r="I220" s="97" t="s">
        <v>4129</v>
      </c>
      <c r="K220">
        <v>2.5830000000000002</v>
      </c>
      <c r="M220" s="1" t="s">
        <v>4756</v>
      </c>
      <c r="N220" s="1" t="s">
        <v>4756</v>
      </c>
      <c r="O220" s="1" t="s">
        <v>4756</v>
      </c>
      <c r="P220" s="1">
        <f t="shared" si="20"/>
        <v>3</v>
      </c>
      <c r="Q220" s="1">
        <f t="shared" si="21"/>
        <v>0</v>
      </c>
      <c r="R220" s="56" t="s">
        <v>4756</v>
      </c>
      <c r="S220" s="57">
        <v>1</v>
      </c>
      <c r="T220" s="47">
        <v>2.5830000000000002</v>
      </c>
      <c r="U220" s="49"/>
      <c r="Y220" s="1" t="s">
        <v>4756</v>
      </c>
      <c r="Z220" s="1" t="s">
        <v>4754</v>
      </c>
      <c r="AA220" s="1" t="s">
        <v>4756</v>
      </c>
      <c r="AB220" s="1">
        <f t="shared" si="22"/>
        <v>2</v>
      </c>
      <c r="AC220" s="1">
        <f t="shared" si="23"/>
        <v>0</v>
      </c>
      <c r="AD220" s="59" t="s">
        <v>4756</v>
      </c>
      <c r="AE220" s="58">
        <v>0</v>
      </c>
      <c r="AF220" s="48"/>
      <c r="AG220" s="6"/>
      <c r="AH220" s="72"/>
      <c r="AI220" s="73"/>
      <c r="AJ220" s="74"/>
      <c r="AK220" s="73"/>
    </row>
    <row r="221" spans="1:37">
      <c r="A221" s="7" t="s">
        <v>3170</v>
      </c>
      <c r="B221" s="8" t="s">
        <v>3171</v>
      </c>
      <c r="C221" s="8" t="s">
        <v>3172</v>
      </c>
      <c r="D221" s="8" t="s">
        <v>3173</v>
      </c>
      <c r="E221" s="96" t="s">
        <v>40</v>
      </c>
      <c r="F221" s="9">
        <v>0</v>
      </c>
      <c r="G221" s="3">
        <v>28</v>
      </c>
      <c r="H221" s="75" t="s">
        <v>358</v>
      </c>
      <c r="I221" s="97" t="s">
        <v>3174</v>
      </c>
      <c r="K221">
        <v>2.5779999999999998</v>
      </c>
      <c r="L221">
        <v>2.57</v>
      </c>
      <c r="M221" s="1" t="s">
        <v>4754</v>
      </c>
      <c r="N221" s="1" t="s">
        <v>4756</v>
      </c>
      <c r="O221" s="1" t="s">
        <v>4756</v>
      </c>
      <c r="P221" s="1">
        <f t="shared" si="20"/>
        <v>2</v>
      </c>
      <c r="Q221" s="1">
        <f t="shared" si="21"/>
        <v>0</v>
      </c>
      <c r="R221" s="56" t="s">
        <v>4756</v>
      </c>
      <c r="S221" s="57">
        <v>2</v>
      </c>
      <c r="T221" s="47">
        <v>2.5739999999999998</v>
      </c>
      <c r="U221" s="49">
        <v>4.0000000000000036E-3</v>
      </c>
      <c r="Y221" s="1" t="s">
        <v>4754</v>
      </c>
      <c r="Z221" s="1" t="s">
        <v>4754</v>
      </c>
      <c r="AA221" s="1" t="s">
        <v>4756</v>
      </c>
      <c r="AB221" s="1">
        <f t="shared" si="22"/>
        <v>1</v>
      </c>
      <c r="AC221" s="1">
        <f t="shared" si="23"/>
        <v>0</v>
      </c>
      <c r="AD221" s="59" t="s">
        <v>4756</v>
      </c>
      <c r="AE221" s="58">
        <v>0</v>
      </c>
      <c r="AF221" s="48"/>
      <c r="AG221" s="6"/>
      <c r="AH221" s="72"/>
      <c r="AI221" s="73"/>
      <c r="AJ221" s="74"/>
      <c r="AK221" s="73"/>
    </row>
    <row r="222" spans="1:37">
      <c r="A222" s="7" t="s">
        <v>1526</v>
      </c>
      <c r="B222" s="8" t="s">
        <v>1527</v>
      </c>
      <c r="C222" s="8" t="s">
        <v>1528</v>
      </c>
      <c r="D222" s="8" t="s">
        <v>1529</v>
      </c>
      <c r="E222" s="96" t="s">
        <v>64</v>
      </c>
      <c r="F222" s="9" t="s">
        <v>65</v>
      </c>
      <c r="G222" s="3">
        <v>47</v>
      </c>
      <c r="H222" s="75" t="s">
        <v>129</v>
      </c>
      <c r="I222" s="97" t="s">
        <v>1532</v>
      </c>
      <c r="K222">
        <v>2.524</v>
      </c>
      <c r="M222" s="1" t="s">
        <v>4754</v>
      </c>
      <c r="N222" s="1" t="s">
        <v>4756</v>
      </c>
      <c r="O222" s="1" t="s">
        <v>4754</v>
      </c>
      <c r="P222" s="1">
        <f t="shared" si="20"/>
        <v>1</v>
      </c>
      <c r="Q222" s="1">
        <f t="shared" si="21"/>
        <v>0</v>
      </c>
      <c r="R222" s="56" t="s">
        <v>4756</v>
      </c>
      <c r="S222" s="57">
        <v>1</v>
      </c>
      <c r="T222" s="47">
        <v>2.524</v>
      </c>
      <c r="U222" s="49"/>
      <c r="V222">
        <v>2.37</v>
      </c>
      <c r="W222">
        <v>3.9489999999999998</v>
      </c>
      <c r="Y222" s="1" t="s">
        <v>4756</v>
      </c>
      <c r="Z222" s="1" t="s">
        <v>4756</v>
      </c>
      <c r="AA222" s="1" t="s">
        <v>4754</v>
      </c>
      <c r="AB222" s="1">
        <f t="shared" si="22"/>
        <v>2</v>
      </c>
      <c r="AC222" s="1">
        <f t="shared" si="23"/>
        <v>0</v>
      </c>
      <c r="AD222" s="59" t="s">
        <v>4756</v>
      </c>
      <c r="AE222" s="58">
        <v>2</v>
      </c>
      <c r="AF222" s="48">
        <v>3.1595</v>
      </c>
      <c r="AG222" s="6">
        <v>0.78949999999999965</v>
      </c>
      <c r="AH222" s="72">
        <v>1.251782884310618</v>
      </c>
      <c r="AI222" s="73">
        <v>0.32398435548853077</v>
      </c>
      <c r="AJ222" s="74"/>
      <c r="AK222" s="73"/>
    </row>
    <row r="223" spans="1:37">
      <c r="A223" s="7" t="s">
        <v>60</v>
      </c>
      <c r="B223" s="8" t="s">
        <v>61</v>
      </c>
      <c r="C223" s="8" t="s">
        <v>62</v>
      </c>
      <c r="D223" s="8" t="s">
        <v>63</v>
      </c>
      <c r="E223" s="96" t="s">
        <v>64</v>
      </c>
      <c r="F223" s="9" t="s">
        <v>65</v>
      </c>
      <c r="G223" s="3">
        <v>45</v>
      </c>
      <c r="H223" s="75" t="s">
        <v>66</v>
      </c>
      <c r="I223" s="97" t="s">
        <v>67</v>
      </c>
      <c r="J223">
        <v>2.8239999999999998</v>
      </c>
      <c r="K223">
        <v>2.0950000000000002</v>
      </c>
      <c r="M223" s="1" t="s">
        <v>4756</v>
      </c>
      <c r="N223" s="1" t="s">
        <v>4756</v>
      </c>
      <c r="O223" s="1" t="s">
        <v>4754</v>
      </c>
      <c r="P223" s="1">
        <f t="shared" si="20"/>
        <v>2</v>
      </c>
      <c r="Q223" s="1">
        <f t="shared" si="21"/>
        <v>0</v>
      </c>
      <c r="R223" s="56" t="s">
        <v>4756</v>
      </c>
      <c r="S223" s="57">
        <v>2</v>
      </c>
      <c r="T223" s="47">
        <v>2.4595000000000002</v>
      </c>
      <c r="U223" s="49">
        <v>0.36449999999999788</v>
      </c>
      <c r="V223">
        <v>2.266</v>
      </c>
      <c r="Y223" s="1" t="s">
        <v>4756</v>
      </c>
      <c r="Z223" s="1" t="s">
        <v>4754</v>
      </c>
      <c r="AA223" s="1" t="s">
        <v>4756</v>
      </c>
      <c r="AB223" s="1">
        <f t="shared" si="22"/>
        <v>2</v>
      </c>
      <c r="AC223" s="1">
        <f t="shared" si="23"/>
        <v>0</v>
      </c>
      <c r="AD223" s="59" t="s">
        <v>4756</v>
      </c>
      <c r="AE223" s="58">
        <v>1</v>
      </c>
      <c r="AF223" s="48">
        <v>2.266</v>
      </c>
      <c r="AG223" s="6"/>
      <c r="AH223" s="72">
        <v>0.92132547265704401</v>
      </c>
      <c r="AI223" s="73">
        <v>-0.11821719390281273</v>
      </c>
      <c r="AJ223" s="74"/>
      <c r="AK223" s="73"/>
    </row>
    <row r="224" spans="1:37">
      <c r="A224" s="7" t="s">
        <v>1287</v>
      </c>
      <c r="B224" s="8" t="s">
        <v>1288</v>
      </c>
      <c r="C224" s="8" t="s">
        <v>1289</v>
      </c>
      <c r="D224" s="8" t="s">
        <v>1290</v>
      </c>
      <c r="E224" s="96" t="s">
        <v>13</v>
      </c>
      <c r="F224" s="9" t="s">
        <v>1291</v>
      </c>
      <c r="G224" s="3">
        <v>2</v>
      </c>
      <c r="H224" s="75" t="s">
        <v>15</v>
      </c>
      <c r="I224" s="97" t="s">
        <v>1292</v>
      </c>
      <c r="J224">
        <v>2.218</v>
      </c>
      <c r="M224" s="1" t="s">
        <v>4756</v>
      </c>
      <c r="N224" s="1" t="s">
        <v>4754</v>
      </c>
      <c r="O224" s="1" t="s">
        <v>4754</v>
      </c>
      <c r="P224" s="1">
        <f t="shared" si="20"/>
        <v>1</v>
      </c>
      <c r="Q224" s="1">
        <f t="shared" si="21"/>
        <v>0</v>
      </c>
      <c r="R224" s="56" t="s">
        <v>4756</v>
      </c>
      <c r="S224" s="57">
        <v>1</v>
      </c>
      <c r="T224" s="47">
        <v>2.218</v>
      </c>
      <c r="U224" s="49"/>
      <c r="V224">
        <v>2.2410000000000001</v>
      </c>
      <c r="Y224" s="1" t="s">
        <v>4756</v>
      </c>
      <c r="Z224" s="1" t="s">
        <v>4754</v>
      </c>
      <c r="AA224" s="1" t="s">
        <v>4754</v>
      </c>
      <c r="AB224" s="1">
        <f t="shared" si="22"/>
        <v>1</v>
      </c>
      <c r="AC224" s="1">
        <f t="shared" si="23"/>
        <v>0</v>
      </c>
      <c r="AD224" s="59" t="s">
        <v>4756</v>
      </c>
      <c r="AE224" s="58">
        <v>1</v>
      </c>
      <c r="AF224" s="48">
        <v>2.2410000000000001</v>
      </c>
      <c r="AG224" s="6"/>
      <c r="AH224" s="72">
        <v>1.0103697024346259</v>
      </c>
      <c r="AI224" s="73">
        <v>1.4883283348683479E-2</v>
      </c>
      <c r="AJ224" s="74"/>
      <c r="AK224" s="73"/>
    </row>
    <row r="225" spans="1:37">
      <c r="A225" s="7" t="s">
        <v>3213</v>
      </c>
      <c r="B225" s="8" t="s">
        <v>3214</v>
      </c>
      <c r="C225" s="8" t="s">
        <v>3215</v>
      </c>
      <c r="D225" s="8" t="s">
        <v>3216</v>
      </c>
      <c r="E225" s="96" t="s">
        <v>64</v>
      </c>
      <c r="F225" s="9" t="s">
        <v>2995</v>
      </c>
      <c r="G225" s="3">
        <v>76</v>
      </c>
      <c r="H225" s="75" t="s">
        <v>66</v>
      </c>
      <c r="I225" s="97" t="s">
        <v>3217</v>
      </c>
      <c r="J225">
        <v>2.8879999999999999</v>
      </c>
      <c r="K225">
        <v>0.58540000000000003</v>
      </c>
      <c r="L225">
        <v>3.177</v>
      </c>
      <c r="M225" s="1" t="s">
        <v>4756</v>
      </c>
      <c r="N225" s="1" t="s">
        <v>4756</v>
      </c>
      <c r="O225" s="1" t="s">
        <v>4756</v>
      </c>
      <c r="P225" s="1">
        <f t="shared" si="20"/>
        <v>3</v>
      </c>
      <c r="Q225" s="1">
        <f t="shared" si="21"/>
        <v>0</v>
      </c>
      <c r="R225" s="56" t="s">
        <v>4756</v>
      </c>
      <c r="S225" s="57">
        <v>3</v>
      </c>
      <c r="T225" s="47">
        <v>2.2167999999999997</v>
      </c>
      <c r="U225" s="49">
        <v>1.1595918017417457</v>
      </c>
      <c r="V225">
        <v>2.6909999999999998</v>
      </c>
      <c r="Y225" s="1" t="s">
        <v>4756</v>
      </c>
      <c r="Z225" s="1" t="s">
        <v>4754</v>
      </c>
      <c r="AA225" s="1" t="s">
        <v>4756</v>
      </c>
      <c r="AB225" s="1">
        <f t="shared" si="22"/>
        <v>2</v>
      </c>
      <c r="AC225" s="1">
        <f t="shared" si="23"/>
        <v>0</v>
      </c>
      <c r="AD225" s="59" t="s">
        <v>4756</v>
      </c>
      <c r="AE225" s="58">
        <v>1</v>
      </c>
      <c r="AF225" s="48">
        <v>2.6909999999999998</v>
      </c>
      <c r="AG225" s="6"/>
      <c r="AH225" s="72">
        <v>1.2139119451461566</v>
      </c>
      <c r="AI225" s="73">
        <v>0.27966377504636281</v>
      </c>
      <c r="AJ225" s="74"/>
      <c r="AK225" s="73"/>
    </row>
    <row r="226" spans="1:37">
      <c r="A226" s="7" t="s">
        <v>3400</v>
      </c>
      <c r="B226" s="8" t="s">
        <v>3401</v>
      </c>
      <c r="C226" s="8" t="s">
        <v>3402</v>
      </c>
      <c r="D226" s="8" t="s">
        <v>3403</v>
      </c>
      <c r="E226" s="96" t="s">
        <v>64</v>
      </c>
      <c r="F226" s="9" t="s">
        <v>65</v>
      </c>
      <c r="G226" s="3">
        <v>46</v>
      </c>
      <c r="H226" s="75" t="s">
        <v>66</v>
      </c>
      <c r="I226" s="97" t="s">
        <v>3404</v>
      </c>
      <c r="K226">
        <v>2.19</v>
      </c>
      <c r="M226" s="1" t="s">
        <v>4756</v>
      </c>
      <c r="N226" s="1" t="s">
        <v>4756</v>
      </c>
      <c r="O226" s="1" t="s">
        <v>4756</v>
      </c>
      <c r="P226" s="1">
        <f t="shared" si="20"/>
        <v>3</v>
      </c>
      <c r="Q226" s="1">
        <f t="shared" si="21"/>
        <v>0</v>
      </c>
      <c r="R226" s="56" t="s">
        <v>4756</v>
      </c>
      <c r="S226" s="57">
        <v>1</v>
      </c>
      <c r="T226" s="47">
        <v>2.19</v>
      </c>
      <c r="U226" s="49"/>
      <c r="V226">
        <v>3.319</v>
      </c>
      <c r="W226">
        <v>2.4390000000000001</v>
      </c>
      <c r="X226">
        <v>3.2240000000000002</v>
      </c>
      <c r="Y226" s="1" t="s">
        <v>4756</v>
      </c>
      <c r="Z226" s="1" t="s">
        <v>4756</v>
      </c>
      <c r="AA226" s="1" t="s">
        <v>4756</v>
      </c>
      <c r="AB226" s="1">
        <f t="shared" si="22"/>
        <v>3</v>
      </c>
      <c r="AC226" s="1">
        <f t="shared" si="23"/>
        <v>0</v>
      </c>
      <c r="AD226" s="59" t="s">
        <v>4756</v>
      </c>
      <c r="AE226" s="58">
        <v>3</v>
      </c>
      <c r="AF226" s="48">
        <v>2.9939999999999998</v>
      </c>
      <c r="AG226" s="6">
        <v>0.39435601512677293</v>
      </c>
      <c r="AH226" s="72">
        <v>1.3671232876712327</v>
      </c>
      <c r="AI226" s="73">
        <v>0.45114335156988083</v>
      </c>
      <c r="AJ226" s="74"/>
      <c r="AK226" s="73"/>
    </row>
    <row r="227" spans="1:37">
      <c r="A227" s="7" t="s">
        <v>4441</v>
      </c>
      <c r="B227" s="8" t="s">
        <v>4442</v>
      </c>
      <c r="C227" s="8" t="s">
        <v>4443</v>
      </c>
      <c r="D227" s="8" t="s">
        <v>4444</v>
      </c>
      <c r="E227" s="96" t="s">
        <v>40</v>
      </c>
      <c r="F227" s="9" t="s">
        <v>4445</v>
      </c>
      <c r="G227" s="3">
        <v>2</v>
      </c>
      <c r="H227" s="75" t="s">
        <v>15</v>
      </c>
      <c r="I227" s="97" t="s">
        <v>4446</v>
      </c>
      <c r="L227">
        <v>2.1680000000000001</v>
      </c>
      <c r="M227" s="1" t="s">
        <v>4754</v>
      </c>
      <c r="N227" s="1" t="s">
        <v>4756</v>
      </c>
      <c r="O227" s="1" t="s">
        <v>4756</v>
      </c>
      <c r="P227" s="1">
        <f t="shared" si="20"/>
        <v>2</v>
      </c>
      <c r="Q227" s="1">
        <f t="shared" si="21"/>
        <v>0</v>
      </c>
      <c r="R227" s="56" t="s">
        <v>4756</v>
      </c>
      <c r="S227" s="57">
        <v>1</v>
      </c>
      <c r="T227" s="47">
        <v>2.1680000000000001</v>
      </c>
      <c r="U227" s="49"/>
      <c r="V227">
        <v>2.6640000000000001</v>
      </c>
      <c r="Y227" s="1" t="s">
        <v>4756</v>
      </c>
      <c r="Z227" s="1" t="s">
        <v>4754</v>
      </c>
      <c r="AA227" s="1" t="s">
        <v>4756</v>
      </c>
      <c r="AB227" s="1">
        <f t="shared" si="22"/>
        <v>2</v>
      </c>
      <c r="AC227" s="1">
        <f t="shared" si="23"/>
        <v>0</v>
      </c>
      <c r="AD227" s="59" t="s">
        <v>4756</v>
      </c>
      <c r="AE227" s="58">
        <v>1</v>
      </c>
      <c r="AF227" s="48">
        <v>2.6640000000000001</v>
      </c>
      <c r="AG227" s="6"/>
      <c r="AH227" s="72">
        <v>1.2287822878228782</v>
      </c>
      <c r="AI227" s="73">
        <v>0.29722932571739058</v>
      </c>
      <c r="AJ227" s="74"/>
      <c r="AK227" s="73"/>
    </row>
    <row r="228" spans="1:37">
      <c r="A228" s="7" t="s">
        <v>892</v>
      </c>
      <c r="B228" s="8" t="s">
        <v>893</v>
      </c>
      <c r="C228" s="8" t="s">
        <v>894</v>
      </c>
      <c r="D228" s="8" t="s">
        <v>895</v>
      </c>
      <c r="E228" s="96" t="s">
        <v>64</v>
      </c>
      <c r="F228" s="9" t="s">
        <v>896</v>
      </c>
      <c r="G228" s="3">
        <v>75</v>
      </c>
      <c r="H228" s="75" t="s">
        <v>15</v>
      </c>
      <c r="I228" s="97" t="s">
        <v>897</v>
      </c>
      <c r="K228">
        <v>1.8680000000000001</v>
      </c>
      <c r="M228" s="1" t="s">
        <v>4754</v>
      </c>
      <c r="N228" s="1" t="s">
        <v>4756</v>
      </c>
      <c r="O228" s="1" t="s">
        <v>4754</v>
      </c>
      <c r="P228" s="1">
        <f t="shared" si="20"/>
        <v>1</v>
      </c>
      <c r="Q228" s="1">
        <f t="shared" si="21"/>
        <v>0</v>
      </c>
      <c r="R228" s="56" t="s">
        <v>4756</v>
      </c>
      <c r="S228" s="57">
        <v>1</v>
      </c>
      <c r="T228" s="47">
        <v>1.8680000000000001</v>
      </c>
      <c r="U228" s="49"/>
      <c r="Y228" s="1" t="s">
        <v>4756</v>
      </c>
      <c r="Z228" s="1" t="s">
        <v>4756</v>
      </c>
      <c r="AA228" s="1" t="s">
        <v>4756</v>
      </c>
      <c r="AB228" s="1">
        <f t="shared" si="22"/>
        <v>3</v>
      </c>
      <c r="AC228" s="1">
        <f t="shared" si="23"/>
        <v>0</v>
      </c>
      <c r="AD228" s="59" t="s">
        <v>4756</v>
      </c>
      <c r="AE228" s="58">
        <v>0</v>
      </c>
      <c r="AF228" s="48"/>
      <c r="AG228" s="6"/>
      <c r="AH228" s="72"/>
      <c r="AI228" s="73"/>
      <c r="AJ228" s="74"/>
      <c r="AK228" s="73"/>
    </row>
    <row r="229" spans="1:37">
      <c r="A229" s="7" t="s">
        <v>3348</v>
      </c>
      <c r="B229" s="8" t="s">
        <v>3349</v>
      </c>
      <c r="C229" s="8" t="s">
        <v>3350</v>
      </c>
      <c r="D229" s="8" t="s">
        <v>3351</v>
      </c>
      <c r="E229" s="96" t="s">
        <v>13</v>
      </c>
      <c r="F229" s="9" t="s">
        <v>3352</v>
      </c>
      <c r="G229" s="3">
        <v>2</v>
      </c>
      <c r="H229" s="75" t="s">
        <v>15</v>
      </c>
      <c r="I229" s="97" t="s">
        <v>3353</v>
      </c>
      <c r="K229">
        <v>1.73</v>
      </c>
      <c r="M229" s="1" t="s">
        <v>4754</v>
      </c>
      <c r="N229" s="1" t="s">
        <v>4756</v>
      </c>
      <c r="O229" s="1" t="s">
        <v>4754</v>
      </c>
      <c r="P229" s="1">
        <f t="shared" si="20"/>
        <v>1</v>
      </c>
      <c r="Q229" s="1">
        <f t="shared" si="21"/>
        <v>0</v>
      </c>
      <c r="R229" s="56" t="s">
        <v>4756</v>
      </c>
      <c r="S229" s="57">
        <v>1</v>
      </c>
      <c r="T229" s="47">
        <v>1.73</v>
      </c>
      <c r="U229" s="49"/>
      <c r="V229">
        <v>1.57</v>
      </c>
      <c r="W229">
        <v>3.5139999999999998</v>
      </c>
      <c r="Y229" s="1" t="s">
        <v>4756</v>
      </c>
      <c r="Z229" s="1" t="s">
        <v>4756</v>
      </c>
      <c r="AA229" s="1" t="s">
        <v>4756</v>
      </c>
      <c r="AB229" s="1">
        <f t="shared" si="22"/>
        <v>3</v>
      </c>
      <c r="AC229" s="1">
        <f t="shared" si="23"/>
        <v>0</v>
      </c>
      <c r="AD229" s="59" t="s">
        <v>4756</v>
      </c>
      <c r="AE229" s="58">
        <v>2</v>
      </c>
      <c r="AF229" s="48">
        <v>2.5419999999999998</v>
      </c>
      <c r="AG229" s="6">
        <v>0.9720000000000002</v>
      </c>
      <c r="AH229" s="72">
        <v>1.4693641618497109</v>
      </c>
      <c r="AI229" s="73">
        <v>0.55519199248087181</v>
      </c>
      <c r="AJ229" s="74"/>
      <c r="AK229" s="73"/>
    </row>
    <row r="230" spans="1:37">
      <c r="A230" s="7" t="s">
        <v>1172</v>
      </c>
      <c r="B230" s="8" t="s">
        <v>1173</v>
      </c>
      <c r="C230" s="8" t="s">
        <v>1174</v>
      </c>
      <c r="D230" s="8" t="s">
        <v>1175</v>
      </c>
      <c r="E230" s="96" t="s">
        <v>64</v>
      </c>
      <c r="F230" s="9">
        <v>0</v>
      </c>
      <c r="G230" s="3">
        <v>41</v>
      </c>
      <c r="H230" s="75" t="s">
        <v>170</v>
      </c>
      <c r="I230" s="97" t="s">
        <v>1176</v>
      </c>
      <c r="K230">
        <v>1.6619999999999999</v>
      </c>
      <c r="M230" s="1" t="s">
        <v>4754</v>
      </c>
      <c r="N230" s="1" t="s">
        <v>4756</v>
      </c>
      <c r="O230" s="1" t="s">
        <v>4754</v>
      </c>
      <c r="P230" s="1">
        <f t="shared" si="20"/>
        <v>1</v>
      </c>
      <c r="Q230" s="1">
        <f t="shared" si="21"/>
        <v>0</v>
      </c>
      <c r="R230" s="56" t="s">
        <v>4756</v>
      </c>
      <c r="S230" s="57">
        <v>1</v>
      </c>
      <c r="T230" s="47">
        <v>1.6619999999999999</v>
      </c>
      <c r="U230" s="49"/>
      <c r="W230">
        <v>2.2109999999999999</v>
      </c>
      <c r="Y230" s="1" t="s">
        <v>4754</v>
      </c>
      <c r="Z230" s="1" t="s">
        <v>4756</v>
      </c>
      <c r="AA230" s="1" t="s">
        <v>4754</v>
      </c>
      <c r="AB230" s="1">
        <f t="shared" si="22"/>
        <v>1</v>
      </c>
      <c r="AC230" s="1">
        <f t="shared" si="23"/>
        <v>0</v>
      </c>
      <c r="AD230" s="59" t="s">
        <v>4756</v>
      </c>
      <c r="AE230" s="58">
        <v>1</v>
      </c>
      <c r="AF230" s="48">
        <v>2.2109999999999999</v>
      </c>
      <c r="AG230" s="6"/>
      <c r="AH230" s="72">
        <v>1.3303249097472925</v>
      </c>
      <c r="AI230" s="73">
        <v>0.41177864304588135</v>
      </c>
      <c r="AJ230" s="74"/>
      <c r="AK230" s="73"/>
    </row>
    <row r="231" spans="1:37">
      <c r="A231" s="7" t="s">
        <v>2774</v>
      </c>
      <c r="B231" s="8" t="s">
        <v>2775</v>
      </c>
      <c r="C231" s="8" t="s">
        <v>2776</v>
      </c>
      <c r="D231" s="8" t="s">
        <v>2777</v>
      </c>
      <c r="E231" s="96" t="s">
        <v>64</v>
      </c>
      <c r="F231" s="9" t="s">
        <v>2778</v>
      </c>
      <c r="G231" s="3">
        <v>75</v>
      </c>
      <c r="H231" s="75" t="s">
        <v>66</v>
      </c>
      <c r="I231" s="97" t="s">
        <v>2779</v>
      </c>
      <c r="J231">
        <v>1.629</v>
      </c>
      <c r="M231" s="1" t="s">
        <v>4756</v>
      </c>
      <c r="N231" s="1" t="s">
        <v>4754</v>
      </c>
      <c r="O231" s="1" t="s">
        <v>4754</v>
      </c>
      <c r="P231" s="1">
        <f t="shared" si="20"/>
        <v>1</v>
      </c>
      <c r="Q231" s="1">
        <f t="shared" si="21"/>
        <v>0</v>
      </c>
      <c r="R231" s="56" t="s">
        <v>4756</v>
      </c>
      <c r="S231" s="57">
        <v>1</v>
      </c>
      <c r="T231" s="47">
        <v>1.629</v>
      </c>
      <c r="U231" s="49"/>
      <c r="Y231" s="1" t="s">
        <v>4754</v>
      </c>
      <c r="Z231" s="1" t="s">
        <v>4754</v>
      </c>
      <c r="AA231" s="1" t="s">
        <v>4754</v>
      </c>
      <c r="AB231" s="1">
        <f t="shared" si="22"/>
        <v>0</v>
      </c>
      <c r="AC231" s="1">
        <f t="shared" si="23"/>
        <v>0</v>
      </c>
      <c r="AD231" s="59"/>
      <c r="AE231" s="58">
        <v>0</v>
      </c>
      <c r="AF231" s="48"/>
      <c r="AG231" s="6"/>
      <c r="AH231" s="72"/>
      <c r="AI231" s="73"/>
      <c r="AJ231" s="74"/>
      <c r="AK231" s="73"/>
    </row>
    <row r="232" spans="1:37">
      <c r="A232" s="7" t="s">
        <v>2853</v>
      </c>
      <c r="B232" s="8" t="s">
        <v>2854</v>
      </c>
      <c r="C232" s="8" t="s">
        <v>2855</v>
      </c>
      <c r="D232" s="8" t="s">
        <v>2856</v>
      </c>
      <c r="E232" s="96" t="s">
        <v>64</v>
      </c>
      <c r="F232" s="9" t="s">
        <v>2857</v>
      </c>
      <c r="G232" s="3">
        <v>68</v>
      </c>
      <c r="H232" s="75" t="s">
        <v>66</v>
      </c>
      <c r="I232" s="97" t="s">
        <v>2858</v>
      </c>
      <c r="K232">
        <v>1.56</v>
      </c>
      <c r="M232" s="1" t="s">
        <v>4756</v>
      </c>
      <c r="N232" s="1" t="s">
        <v>4756</v>
      </c>
      <c r="O232" s="1" t="s">
        <v>4754</v>
      </c>
      <c r="P232" s="1">
        <f t="shared" si="20"/>
        <v>2</v>
      </c>
      <c r="Q232" s="1">
        <f t="shared" si="21"/>
        <v>0</v>
      </c>
      <c r="R232" s="56" t="s">
        <v>4756</v>
      </c>
      <c r="S232" s="57">
        <v>1</v>
      </c>
      <c r="T232" s="47">
        <v>1.56</v>
      </c>
      <c r="U232" s="49"/>
      <c r="W232">
        <v>1.4930000000000001</v>
      </c>
      <c r="X232">
        <v>1.4139999999999999</v>
      </c>
      <c r="Y232" s="1" t="s">
        <v>4756</v>
      </c>
      <c r="Z232" s="1" t="s">
        <v>4756</v>
      </c>
      <c r="AA232" s="1" t="s">
        <v>4756</v>
      </c>
      <c r="AB232" s="1">
        <f t="shared" si="22"/>
        <v>3</v>
      </c>
      <c r="AC232" s="1">
        <f t="shared" si="23"/>
        <v>0</v>
      </c>
      <c r="AD232" s="59" t="s">
        <v>4756</v>
      </c>
      <c r="AE232" s="58">
        <v>2</v>
      </c>
      <c r="AF232" s="48">
        <v>1.4535</v>
      </c>
      <c r="AG232" s="6">
        <v>3.9500000000000091E-2</v>
      </c>
      <c r="AH232" s="72">
        <v>0.93173076923076925</v>
      </c>
      <c r="AI232" s="73">
        <v>-0.1020149576133734</v>
      </c>
      <c r="AJ232" s="74"/>
      <c r="AK232" s="73"/>
    </row>
    <row r="233" spans="1:37">
      <c r="A233" s="7" t="s">
        <v>1375</v>
      </c>
      <c r="B233" s="8" t="s">
        <v>1376</v>
      </c>
      <c r="C233" s="8" t="s">
        <v>1377</v>
      </c>
      <c r="D233" s="8" t="s">
        <v>1378</v>
      </c>
      <c r="E233" s="96" t="s">
        <v>13</v>
      </c>
      <c r="F233" s="9">
        <v>0</v>
      </c>
      <c r="G233" s="3">
        <v>2</v>
      </c>
      <c r="H233" s="75" t="s">
        <v>15</v>
      </c>
      <c r="I233" s="97" t="s">
        <v>1379</v>
      </c>
      <c r="J233">
        <v>1.3180000000000001</v>
      </c>
      <c r="L233">
        <v>1.7629999999999999</v>
      </c>
      <c r="M233" s="1" t="s">
        <v>4756</v>
      </c>
      <c r="N233" s="1" t="s">
        <v>4756</v>
      </c>
      <c r="O233" s="1" t="s">
        <v>4756</v>
      </c>
      <c r="P233" s="1">
        <f t="shared" si="20"/>
        <v>3</v>
      </c>
      <c r="Q233" s="1">
        <f t="shared" si="21"/>
        <v>0</v>
      </c>
      <c r="R233" s="56" t="s">
        <v>4756</v>
      </c>
      <c r="S233" s="57">
        <v>2</v>
      </c>
      <c r="T233" s="47">
        <v>1.5405</v>
      </c>
      <c r="U233" s="49">
        <v>0.2224999999999997</v>
      </c>
      <c r="X233">
        <v>1.7769999999999999</v>
      </c>
      <c r="Y233" s="1" t="s">
        <v>4756</v>
      </c>
      <c r="Z233" s="1" t="s">
        <v>4754</v>
      </c>
      <c r="AA233" s="1" t="s">
        <v>4756</v>
      </c>
      <c r="AB233" s="1">
        <f t="shared" si="22"/>
        <v>2</v>
      </c>
      <c r="AC233" s="1">
        <f t="shared" si="23"/>
        <v>0</v>
      </c>
      <c r="AD233" s="59" t="s">
        <v>4756</v>
      </c>
      <c r="AE233" s="58">
        <v>1</v>
      </c>
      <c r="AF233" s="48">
        <v>1.7769999999999999</v>
      </c>
      <c r="AG233" s="6"/>
      <c r="AH233" s="72">
        <v>1.1535215839013306</v>
      </c>
      <c r="AI233" s="73">
        <v>0.20604499898932677</v>
      </c>
      <c r="AJ233" s="74"/>
      <c r="AK233" s="73"/>
    </row>
    <row r="234" spans="1:37">
      <c r="A234" s="7" t="s">
        <v>1368</v>
      </c>
      <c r="B234" s="8" t="s">
        <v>1369</v>
      </c>
      <c r="C234" s="8" t="s">
        <v>1370</v>
      </c>
      <c r="D234" s="8" t="s">
        <v>1371</v>
      </c>
      <c r="E234" s="96" t="s">
        <v>64</v>
      </c>
      <c r="F234" s="9" t="s">
        <v>1372</v>
      </c>
      <c r="G234" s="3">
        <v>62</v>
      </c>
      <c r="H234" s="75" t="s">
        <v>170</v>
      </c>
      <c r="I234" s="97" t="s">
        <v>1373</v>
      </c>
      <c r="J234">
        <v>1.5509999999999999</v>
      </c>
      <c r="K234">
        <v>1.3859999999999999</v>
      </c>
      <c r="M234" s="1" t="s">
        <v>4756</v>
      </c>
      <c r="N234" s="1" t="s">
        <v>4756</v>
      </c>
      <c r="O234" s="1" t="s">
        <v>4754</v>
      </c>
      <c r="P234" s="1">
        <f t="shared" si="20"/>
        <v>2</v>
      </c>
      <c r="Q234" s="1">
        <f t="shared" si="21"/>
        <v>0</v>
      </c>
      <c r="R234" s="56" t="s">
        <v>4756</v>
      </c>
      <c r="S234" s="57">
        <v>2</v>
      </c>
      <c r="T234" s="47">
        <v>1.4684999999999999</v>
      </c>
      <c r="U234" s="49">
        <v>8.2500000000000018E-2</v>
      </c>
      <c r="Y234" s="1" t="s">
        <v>4756</v>
      </c>
      <c r="Z234" s="1" t="s">
        <v>4756</v>
      </c>
      <c r="AA234" s="1" t="s">
        <v>4754</v>
      </c>
      <c r="AB234" s="1">
        <f t="shared" si="22"/>
        <v>2</v>
      </c>
      <c r="AC234" s="1">
        <f t="shared" si="23"/>
        <v>0</v>
      </c>
      <c r="AD234" s="59" t="s">
        <v>4756</v>
      </c>
      <c r="AE234" s="58">
        <v>0</v>
      </c>
      <c r="AF234" s="48"/>
      <c r="AG234" s="6"/>
      <c r="AH234" s="72"/>
      <c r="AI234" s="73"/>
      <c r="AJ234" s="74"/>
      <c r="AK234" s="73"/>
    </row>
    <row r="235" spans="1:37">
      <c r="A235" s="7" t="s">
        <v>3400</v>
      </c>
      <c r="B235" s="8" t="s">
        <v>3401</v>
      </c>
      <c r="C235" s="8" t="s">
        <v>3402</v>
      </c>
      <c r="D235" s="8" t="s">
        <v>3403</v>
      </c>
      <c r="E235" s="96" t="s">
        <v>64</v>
      </c>
      <c r="F235" s="9" t="s">
        <v>65</v>
      </c>
      <c r="G235" s="3">
        <v>68</v>
      </c>
      <c r="H235" s="75" t="s">
        <v>1073</v>
      </c>
      <c r="I235" s="97" t="s">
        <v>3406</v>
      </c>
      <c r="L235">
        <v>1.4590000000000001</v>
      </c>
      <c r="M235" s="1" t="s">
        <v>4754</v>
      </c>
      <c r="N235" s="1" t="s">
        <v>4756</v>
      </c>
      <c r="O235" s="1" t="s">
        <v>4756</v>
      </c>
      <c r="P235" s="1">
        <f t="shared" si="20"/>
        <v>2</v>
      </c>
      <c r="Q235" s="1">
        <f t="shared" si="21"/>
        <v>0</v>
      </c>
      <c r="R235" s="56" t="s">
        <v>4756</v>
      </c>
      <c r="S235" s="57">
        <v>1</v>
      </c>
      <c r="T235" s="47">
        <v>1.4590000000000001</v>
      </c>
      <c r="U235" s="49"/>
      <c r="V235">
        <v>1.3440000000000001</v>
      </c>
      <c r="X235">
        <v>1.2969999999999999</v>
      </c>
      <c r="Y235" s="1" t="s">
        <v>4756</v>
      </c>
      <c r="Z235" s="1" t="s">
        <v>4754</v>
      </c>
      <c r="AA235" s="1" t="s">
        <v>4756</v>
      </c>
      <c r="AB235" s="1">
        <f t="shared" si="22"/>
        <v>2</v>
      </c>
      <c r="AC235" s="1">
        <f t="shared" si="23"/>
        <v>0</v>
      </c>
      <c r="AD235" s="59" t="s">
        <v>4756</v>
      </c>
      <c r="AE235" s="58">
        <v>2</v>
      </c>
      <c r="AF235" s="48">
        <v>1.3205</v>
      </c>
      <c r="AG235" s="6">
        <v>2.3500000000000076E-2</v>
      </c>
      <c r="AH235" s="72">
        <v>0.90507196710075388</v>
      </c>
      <c r="AI235" s="73">
        <v>-0.14389558175079808</v>
      </c>
      <c r="AJ235" s="74"/>
      <c r="AK235" s="73"/>
    </row>
    <row r="236" spans="1:37">
      <c r="A236" s="7" t="s">
        <v>1667</v>
      </c>
      <c r="B236" s="8" t="s">
        <v>1668</v>
      </c>
      <c r="C236" s="8" t="s">
        <v>1669</v>
      </c>
      <c r="D236" s="8" t="s">
        <v>1670</v>
      </c>
      <c r="E236" s="96" t="s">
        <v>64</v>
      </c>
      <c r="F236" s="9" t="s">
        <v>1671</v>
      </c>
      <c r="G236" s="3">
        <v>47</v>
      </c>
      <c r="H236" s="75" t="s">
        <v>66</v>
      </c>
      <c r="I236" s="97" t="s">
        <v>1672</v>
      </c>
      <c r="J236">
        <v>0.76190000000000002</v>
      </c>
      <c r="L236">
        <v>2.1349999999999998</v>
      </c>
      <c r="M236" s="1" t="s">
        <v>4756</v>
      </c>
      <c r="N236" s="1" t="s">
        <v>4754</v>
      </c>
      <c r="O236" s="1" t="s">
        <v>4756</v>
      </c>
      <c r="P236" s="1">
        <f t="shared" si="20"/>
        <v>2</v>
      </c>
      <c r="Q236" s="1">
        <f t="shared" si="21"/>
        <v>0</v>
      </c>
      <c r="R236" s="56" t="s">
        <v>4756</v>
      </c>
      <c r="S236" s="57">
        <v>2</v>
      </c>
      <c r="T236" s="47">
        <v>1.4484499999999998</v>
      </c>
      <c r="U236" s="49">
        <v>0.68655000000000022</v>
      </c>
      <c r="Y236" s="1" t="s">
        <v>4756</v>
      </c>
      <c r="Z236" s="1" t="s">
        <v>4754</v>
      </c>
      <c r="AA236" s="1" t="s">
        <v>4756</v>
      </c>
      <c r="AB236" s="1">
        <f t="shared" si="22"/>
        <v>2</v>
      </c>
      <c r="AC236" s="1">
        <f t="shared" si="23"/>
        <v>0</v>
      </c>
      <c r="AD236" s="59" t="s">
        <v>4756</v>
      </c>
      <c r="AE236" s="58">
        <v>0</v>
      </c>
      <c r="AF236" s="48"/>
      <c r="AG236" s="6"/>
      <c r="AH236" s="72"/>
      <c r="AI236" s="73"/>
      <c r="AJ236" s="74"/>
      <c r="AK236" s="73"/>
    </row>
    <row r="237" spans="1:37">
      <c r="A237" s="7" t="s">
        <v>3555</v>
      </c>
      <c r="B237" s="8" t="s">
        <v>3556</v>
      </c>
      <c r="C237" s="8" t="s">
        <v>3557</v>
      </c>
      <c r="D237" s="8" t="s">
        <v>3558</v>
      </c>
      <c r="E237" s="96" t="s">
        <v>40</v>
      </c>
      <c r="F237" s="9" t="s">
        <v>494</v>
      </c>
      <c r="G237" s="3">
        <v>1</v>
      </c>
      <c r="H237" s="75" t="s">
        <v>34</v>
      </c>
      <c r="I237" s="97" t="s">
        <v>3559</v>
      </c>
      <c r="J237">
        <v>1.2749999999999999</v>
      </c>
      <c r="K237">
        <v>1.468</v>
      </c>
      <c r="M237" s="1" t="s">
        <v>4756</v>
      </c>
      <c r="N237" s="1" t="s">
        <v>4756</v>
      </c>
      <c r="O237" s="1" t="s">
        <v>4754</v>
      </c>
      <c r="P237" s="1">
        <f t="shared" si="20"/>
        <v>2</v>
      </c>
      <c r="Q237" s="1">
        <f t="shared" si="21"/>
        <v>0</v>
      </c>
      <c r="R237" s="56" t="s">
        <v>4756</v>
      </c>
      <c r="S237" s="57">
        <v>2</v>
      </c>
      <c r="T237" s="47">
        <v>1.3714999999999999</v>
      </c>
      <c r="U237" s="49">
        <v>9.650000000000003E-2</v>
      </c>
      <c r="V237">
        <v>1.7649999999999999</v>
      </c>
      <c r="Y237" s="1" t="s">
        <v>4756</v>
      </c>
      <c r="Z237" s="1" t="s">
        <v>4754</v>
      </c>
      <c r="AA237" s="1" t="s">
        <v>4756</v>
      </c>
      <c r="AB237" s="1">
        <f t="shared" si="22"/>
        <v>2</v>
      </c>
      <c r="AC237" s="1">
        <f t="shared" si="23"/>
        <v>0</v>
      </c>
      <c r="AD237" s="59" t="s">
        <v>4756</v>
      </c>
      <c r="AE237" s="58">
        <v>1</v>
      </c>
      <c r="AF237" s="48">
        <v>1.7649999999999999</v>
      </c>
      <c r="AG237" s="6"/>
      <c r="AH237" s="72">
        <v>1.2869121399927086</v>
      </c>
      <c r="AI237" s="73">
        <v>0.3639135613102652</v>
      </c>
      <c r="AJ237" s="74"/>
      <c r="AK237" s="73"/>
    </row>
    <row r="238" spans="1:37">
      <c r="A238" s="7" t="s">
        <v>3175</v>
      </c>
      <c r="B238" s="8" t="s">
        <v>3176</v>
      </c>
      <c r="C238" s="8" t="s">
        <v>3177</v>
      </c>
      <c r="D238" s="8" t="s">
        <v>3178</v>
      </c>
      <c r="E238" s="96" t="s">
        <v>64</v>
      </c>
      <c r="F238" s="9" t="s">
        <v>176</v>
      </c>
      <c r="G238" s="3">
        <v>72</v>
      </c>
      <c r="H238" s="75" t="s">
        <v>129</v>
      </c>
      <c r="I238" s="97" t="s">
        <v>3179</v>
      </c>
      <c r="J238">
        <v>1.347</v>
      </c>
      <c r="M238" s="1" t="s">
        <v>4756</v>
      </c>
      <c r="N238" s="1" t="s">
        <v>4754</v>
      </c>
      <c r="O238" s="1" t="s">
        <v>4754</v>
      </c>
      <c r="P238" s="1">
        <f t="shared" si="20"/>
        <v>1</v>
      </c>
      <c r="Q238" s="1">
        <f t="shared" si="21"/>
        <v>0</v>
      </c>
      <c r="R238" s="56" t="s">
        <v>4756</v>
      </c>
      <c r="S238" s="57">
        <v>1</v>
      </c>
      <c r="T238" s="47">
        <v>1.347</v>
      </c>
      <c r="U238" s="49"/>
      <c r="Y238" s="1" t="s">
        <v>4754</v>
      </c>
      <c r="Z238" s="1" t="s">
        <v>4754</v>
      </c>
      <c r="AA238" s="1" t="s">
        <v>4754</v>
      </c>
      <c r="AB238" s="1">
        <f t="shared" si="22"/>
        <v>0</v>
      </c>
      <c r="AC238" s="1">
        <f t="shared" si="23"/>
        <v>0</v>
      </c>
      <c r="AD238" s="59"/>
      <c r="AE238" s="58">
        <v>0</v>
      </c>
      <c r="AF238" s="48"/>
      <c r="AG238" s="6"/>
      <c r="AH238" s="72"/>
      <c r="AI238" s="73"/>
      <c r="AJ238" s="74"/>
      <c r="AK238" s="73"/>
    </row>
    <row r="239" spans="1:37">
      <c r="A239" s="7" t="s">
        <v>3288</v>
      </c>
      <c r="B239" s="8" t="s">
        <v>3289</v>
      </c>
      <c r="C239" s="8" t="s">
        <v>3290</v>
      </c>
      <c r="D239" s="8" t="s">
        <v>3291</v>
      </c>
      <c r="E239" s="96" t="s">
        <v>64</v>
      </c>
      <c r="F239" s="9" t="s">
        <v>3292</v>
      </c>
      <c r="G239" s="3">
        <v>78</v>
      </c>
      <c r="H239" s="75" t="s">
        <v>231</v>
      </c>
      <c r="I239" s="97" t="s">
        <v>3293</v>
      </c>
      <c r="J239">
        <v>1.5629999999999999</v>
      </c>
      <c r="K239">
        <v>1.044</v>
      </c>
      <c r="M239" s="1" t="s">
        <v>4756</v>
      </c>
      <c r="N239" s="1" t="s">
        <v>4756</v>
      </c>
      <c r="O239" s="1" t="s">
        <v>4754</v>
      </c>
      <c r="P239" s="1">
        <f t="shared" si="20"/>
        <v>2</v>
      </c>
      <c r="Q239" s="1">
        <f t="shared" si="21"/>
        <v>0</v>
      </c>
      <c r="R239" s="56" t="s">
        <v>4756</v>
      </c>
      <c r="S239" s="57">
        <v>2</v>
      </c>
      <c r="T239" s="47">
        <v>1.3035000000000001</v>
      </c>
      <c r="U239" s="49">
        <v>0.25949999999999912</v>
      </c>
      <c r="V239">
        <v>1.224</v>
      </c>
      <c r="Y239" s="1" t="s">
        <v>4756</v>
      </c>
      <c r="Z239" s="1" t="s">
        <v>4754</v>
      </c>
      <c r="AA239" s="1" t="s">
        <v>4754</v>
      </c>
      <c r="AB239" s="1">
        <f t="shared" si="22"/>
        <v>1</v>
      </c>
      <c r="AC239" s="1">
        <f t="shared" si="23"/>
        <v>0</v>
      </c>
      <c r="AD239" s="59" t="s">
        <v>4756</v>
      </c>
      <c r="AE239" s="58">
        <v>1</v>
      </c>
      <c r="AF239" s="48">
        <v>1.224</v>
      </c>
      <c r="AG239" s="6"/>
      <c r="AH239" s="72">
        <v>0.93901035673187561</v>
      </c>
      <c r="AI239" s="73">
        <v>-9.0787024842904768E-2</v>
      </c>
      <c r="AJ239" s="74"/>
      <c r="AK239" s="73"/>
    </row>
    <row r="240" spans="1:37">
      <c r="A240" s="7" t="s">
        <v>4298</v>
      </c>
      <c r="B240" s="8" t="s">
        <v>4299</v>
      </c>
      <c r="C240" s="8" t="s">
        <v>4300</v>
      </c>
      <c r="D240" s="8" t="s">
        <v>4301</v>
      </c>
      <c r="E240" s="96" t="s">
        <v>13</v>
      </c>
      <c r="F240" s="9" t="s">
        <v>86</v>
      </c>
      <c r="G240" s="3">
        <v>2</v>
      </c>
      <c r="H240" s="75" t="s">
        <v>15</v>
      </c>
      <c r="I240" s="97" t="s">
        <v>4302</v>
      </c>
      <c r="J240">
        <v>1.4510000000000001</v>
      </c>
      <c r="K240">
        <v>1.119</v>
      </c>
      <c r="M240" s="1" t="s">
        <v>4756</v>
      </c>
      <c r="N240" s="1" t="s">
        <v>4756</v>
      </c>
      <c r="O240" s="1" t="s">
        <v>4756</v>
      </c>
      <c r="P240" s="1">
        <f t="shared" si="20"/>
        <v>3</v>
      </c>
      <c r="Q240" s="1">
        <f t="shared" si="21"/>
        <v>0</v>
      </c>
      <c r="R240" s="56" t="s">
        <v>4756</v>
      </c>
      <c r="S240" s="57">
        <v>2</v>
      </c>
      <c r="T240" s="47">
        <v>1.2850000000000001</v>
      </c>
      <c r="U240" s="49">
        <v>0.16599999999999906</v>
      </c>
      <c r="X240">
        <v>2.3220000000000001</v>
      </c>
      <c r="Y240" s="1" t="s">
        <v>4756</v>
      </c>
      <c r="Z240" s="1" t="s">
        <v>4754</v>
      </c>
      <c r="AA240" s="1" t="s">
        <v>4756</v>
      </c>
      <c r="AB240" s="1">
        <f t="shared" si="22"/>
        <v>2</v>
      </c>
      <c r="AC240" s="1">
        <f t="shared" si="23"/>
        <v>0</v>
      </c>
      <c r="AD240" s="59" t="s">
        <v>4756</v>
      </c>
      <c r="AE240" s="58">
        <v>1</v>
      </c>
      <c r="AF240" s="48">
        <v>2.3220000000000001</v>
      </c>
      <c r="AG240" s="6"/>
      <c r="AH240" s="72">
        <v>1.8070038910505835</v>
      </c>
      <c r="AI240" s="73">
        <v>0.85359961278432595</v>
      </c>
      <c r="AJ240" s="74"/>
      <c r="AK240" s="73"/>
    </row>
    <row r="241" spans="1:37">
      <c r="A241" s="7" t="s">
        <v>4180</v>
      </c>
      <c r="B241" s="8" t="s">
        <v>4181</v>
      </c>
      <c r="C241" s="8" t="s">
        <v>4182</v>
      </c>
      <c r="D241" s="8" t="s">
        <v>4183</v>
      </c>
      <c r="E241" s="96" t="s">
        <v>64</v>
      </c>
      <c r="F241" s="9" t="s">
        <v>176</v>
      </c>
      <c r="G241" s="3">
        <v>59</v>
      </c>
      <c r="H241" s="75" t="s">
        <v>652</v>
      </c>
      <c r="I241" s="97" t="s">
        <v>4184</v>
      </c>
      <c r="J241">
        <v>1.214</v>
      </c>
      <c r="L241">
        <v>1.2150000000000001</v>
      </c>
      <c r="M241" s="1" t="s">
        <v>4756</v>
      </c>
      <c r="N241" s="1" t="s">
        <v>4756</v>
      </c>
      <c r="O241" s="1" t="s">
        <v>4756</v>
      </c>
      <c r="P241" s="1">
        <f t="shared" si="20"/>
        <v>3</v>
      </c>
      <c r="Q241" s="1">
        <f t="shared" si="21"/>
        <v>0</v>
      </c>
      <c r="R241" s="56" t="s">
        <v>4756</v>
      </c>
      <c r="S241" s="57">
        <v>2</v>
      </c>
      <c r="T241" s="47">
        <v>1.2145000000000001</v>
      </c>
      <c r="U241" s="49">
        <v>5.0000000000005596E-4</v>
      </c>
      <c r="Y241" s="1" t="s">
        <v>4754</v>
      </c>
      <c r="Z241" s="1" t="s">
        <v>4754</v>
      </c>
      <c r="AA241" s="1" t="s">
        <v>4754</v>
      </c>
      <c r="AB241" s="1">
        <f t="shared" si="22"/>
        <v>0</v>
      </c>
      <c r="AC241" s="1">
        <f t="shared" si="23"/>
        <v>0</v>
      </c>
      <c r="AD241" s="59"/>
      <c r="AE241" s="58">
        <v>0</v>
      </c>
      <c r="AF241" s="48"/>
      <c r="AG241" s="6"/>
      <c r="AH241" s="72"/>
      <c r="AI241" s="73"/>
      <c r="AJ241" s="74"/>
      <c r="AK241" s="73"/>
    </row>
    <row r="242" spans="1:37">
      <c r="A242" s="7" t="s">
        <v>4714</v>
      </c>
      <c r="B242" s="8" t="s">
        <v>4715</v>
      </c>
      <c r="C242" s="8" t="s">
        <v>4716</v>
      </c>
      <c r="D242" s="8" t="s">
        <v>4717</v>
      </c>
      <c r="E242" s="96" t="s">
        <v>64</v>
      </c>
      <c r="F242" s="9" t="s">
        <v>176</v>
      </c>
      <c r="G242" s="3">
        <v>2</v>
      </c>
      <c r="H242" s="75" t="s">
        <v>15</v>
      </c>
      <c r="I242" s="97" t="s">
        <v>4718</v>
      </c>
      <c r="J242">
        <v>1.19</v>
      </c>
      <c r="M242" s="1" t="s">
        <v>4756</v>
      </c>
      <c r="N242" s="1" t="s">
        <v>4754</v>
      </c>
      <c r="O242" s="1" t="s">
        <v>4754</v>
      </c>
      <c r="P242" s="1">
        <f t="shared" si="20"/>
        <v>1</v>
      </c>
      <c r="Q242" s="1">
        <f t="shared" si="21"/>
        <v>0</v>
      </c>
      <c r="R242" s="56" t="s">
        <v>4756</v>
      </c>
      <c r="S242" s="57">
        <v>1</v>
      </c>
      <c r="T242" s="47">
        <v>1.19</v>
      </c>
      <c r="U242" s="49"/>
      <c r="Y242" s="1" t="s">
        <v>4754</v>
      </c>
      <c r="Z242" s="1" t="s">
        <v>4754</v>
      </c>
      <c r="AA242" s="1" t="s">
        <v>4754</v>
      </c>
      <c r="AB242" s="1">
        <f t="shared" si="22"/>
        <v>0</v>
      </c>
      <c r="AC242" s="1">
        <f t="shared" si="23"/>
        <v>0</v>
      </c>
      <c r="AD242" s="59"/>
      <c r="AE242" s="58">
        <v>0</v>
      </c>
      <c r="AF242" s="48"/>
      <c r="AG242" s="6"/>
      <c r="AH242" s="72"/>
      <c r="AI242" s="73"/>
      <c r="AJ242" s="74"/>
      <c r="AK242" s="73"/>
    </row>
    <row r="243" spans="1:37">
      <c r="A243" s="7" t="s">
        <v>1842</v>
      </c>
      <c r="B243" s="8" t="s">
        <v>1843</v>
      </c>
      <c r="C243" s="8" t="s">
        <v>1844</v>
      </c>
      <c r="D243" s="8" t="s">
        <v>1845</v>
      </c>
      <c r="E243" s="96" t="s">
        <v>64</v>
      </c>
      <c r="F243" s="9" t="s">
        <v>1846</v>
      </c>
      <c r="G243" s="3">
        <v>73</v>
      </c>
      <c r="H243" s="75" t="s">
        <v>129</v>
      </c>
      <c r="I243" s="97" t="s">
        <v>1849</v>
      </c>
      <c r="K243">
        <v>1.1759999999999999</v>
      </c>
      <c r="M243" s="1" t="s">
        <v>4754</v>
      </c>
      <c r="N243" s="1" t="s">
        <v>4756</v>
      </c>
      <c r="O243" s="1" t="s">
        <v>4756</v>
      </c>
      <c r="P243" s="1">
        <f t="shared" si="20"/>
        <v>2</v>
      </c>
      <c r="Q243" s="1">
        <f t="shared" si="21"/>
        <v>0</v>
      </c>
      <c r="R243" s="56" t="s">
        <v>4756</v>
      </c>
      <c r="S243" s="57">
        <v>1</v>
      </c>
      <c r="T243" s="47">
        <v>1.1759999999999999</v>
      </c>
      <c r="U243" s="49"/>
      <c r="Y243" s="1" t="s">
        <v>4754</v>
      </c>
      <c r="Z243" s="1" t="s">
        <v>4754</v>
      </c>
      <c r="AA243" s="1" t="s">
        <v>4756</v>
      </c>
      <c r="AB243" s="1">
        <f t="shared" si="22"/>
        <v>1</v>
      </c>
      <c r="AC243" s="1">
        <f t="shared" si="23"/>
        <v>0</v>
      </c>
      <c r="AD243" s="59" t="s">
        <v>4756</v>
      </c>
      <c r="AE243" s="58">
        <v>0</v>
      </c>
      <c r="AF243" s="48"/>
      <c r="AG243" s="6"/>
      <c r="AH243" s="72"/>
      <c r="AI243" s="73"/>
      <c r="AJ243" s="74"/>
      <c r="AK243" s="73"/>
    </row>
    <row r="244" spans="1:37">
      <c r="A244" s="7" t="s">
        <v>537</v>
      </c>
      <c r="B244" s="8" t="s">
        <v>538</v>
      </c>
      <c r="C244" s="8" t="s">
        <v>539</v>
      </c>
      <c r="D244" s="8" t="s">
        <v>540</v>
      </c>
      <c r="E244" s="96" t="s">
        <v>13</v>
      </c>
      <c r="F244" s="9" t="s">
        <v>541</v>
      </c>
      <c r="G244" s="3">
        <v>2</v>
      </c>
      <c r="H244" s="75" t="s">
        <v>15</v>
      </c>
      <c r="I244" s="97" t="s">
        <v>542</v>
      </c>
      <c r="K244">
        <v>1.1579999999999999</v>
      </c>
      <c r="M244" s="1" t="s">
        <v>4754</v>
      </c>
      <c r="N244" s="1" t="s">
        <v>4756</v>
      </c>
      <c r="O244" s="1" t="s">
        <v>4754</v>
      </c>
      <c r="P244" s="1">
        <f t="shared" si="20"/>
        <v>1</v>
      </c>
      <c r="Q244" s="1">
        <f t="shared" si="21"/>
        <v>0</v>
      </c>
      <c r="R244" s="56" t="s">
        <v>4756</v>
      </c>
      <c r="S244" s="57">
        <v>1</v>
      </c>
      <c r="T244" s="47">
        <v>1.1579999999999999</v>
      </c>
      <c r="U244" s="49"/>
      <c r="V244">
        <v>1.3089999999999999</v>
      </c>
      <c r="W244">
        <v>1.1100000000000001</v>
      </c>
      <c r="X244">
        <v>1.2190000000000001</v>
      </c>
      <c r="Y244" s="1" t="s">
        <v>4756</v>
      </c>
      <c r="Z244" s="1" t="s">
        <v>4756</v>
      </c>
      <c r="AA244" s="1" t="s">
        <v>4756</v>
      </c>
      <c r="AB244" s="1">
        <f t="shared" si="22"/>
        <v>3</v>
      </c>
      <c r="AC244" s="1">
        <f t="shared" si="23"/>
        <v>0</v>
      </c>
      <c r="AD244" s="59" t="s">
        <v>4756</v>
      </c>
      <c r="AE244" s="58">
        <v>3</v>
      </c>
      <c r="AF244" s="48">
        <v>1.2126666666666666</v>
      </c>
      <c r="AG244" s="6">
        <v>8.1364748031455311E-2</v>
      </c>
      <c r="AH244" s="72">
        <v>1.0472078295912493</v>
      </c>
      <c r="AI244" s="73">
        <v>6.6547788941093533E-2</v>
      </c>
      <c r="AJ244" s="74"/>
      <c r="AK244" s="73"/>
    </row>
    <row r="245" spans="1:37">
      <c r="A245" s="7" t="s">
        <v>672</v>
      </c>
      <c r="B245" s="8" t="s">
        <v>673</v>
      </c>
      <c r="C245" s="8" t="s">
        <v>674</v>
      </c>
      <c r="D245" s="8" t="s">
        <v>675</v>
      </c>
      <c r="E245" s="96" t="s">
        <v>64</v>
      </c>
      <c r="F245" s="9" t="s">
        <v>65</v>
      </c>
      <c r="G245" s="3">
        <v>68</v>
      </c>
      <c r="H245" s="75" t="s">
        <v>66</v>
      </c>
      <c r="I245" s="97" t="s">
        <v>676</v>
      </c>
      <c r="K245">
        <v>1.151</v>
      </c>
      <c r="M245" s="1" t="s">
        <v>4754</v>
      </c>
      <c r="N245" s="1" t="s">
        <v>4756</v>
      </c>
      <c r="O245" s="1" t="s">
        <v>4756</v>
      </c>
      <c r="P245" s="1">
        <f t="shared" si="20"/>
        <v>2</v>
      </c>
      <c r="Q245" s="1">
        <f t="shared" si="21"/>
        <v>0</v>
      </c>
      <c r="R245" s="56" t="s">
        <v>4756</v>
      </c>
      <c r="S245" s="57">
        <v>1</v>
      </c>
      <c r="T245" s="47">
        <v>1.151</v>
      </c>
      <c r="U245" s="49"/>
      <c r="Y245" s="1" t="s">
        <v>4756</v>
      </c>
      <c r="Z245" s="1" t="s">
        <v>4754</v>
      </c>
      <c r="AA245" s="1" t="s">
        <v>4756</v>
      </c>
      <c r="AB245" s="1">
        <f t="shared" si="22"/>
        <v>2</v>
      </c>
      <c r="AC245" s="1">
        <f t="shared" si="23"/>
        <v>0</v>
      </c>
      <c r="AD245" s="59" t="s">
        <v>4756</v>
      </c>
      <c r="AE245" s="58">
        <v>0</v>
      </c>
      <c r="AF245" s="48"/>
      <c r="AG245" s="6"/>
      <c r="AH245" s="72"/>
      <c r="AI245" s="73"/>
      <c r="AJ245" s="74"/>
      <c r="AK245" s="73"/>
    </row>
    <row r="246" spans="1:37">
      <c r="A246" s="7" t="s">
        <v>3372</v>
      </c>
      <c r="B246" s="8" t="s">
        <v>3373</v>
      </c>
      <c r="C246" s="8" t="s">
        <v>3374</v>
      </c>
      <c r="D246" s="8" t="s">
        <v>3375</v>
      </c>
      <c r="E246" s="96" t="s">
        <v>40</v>
      </c>
      <c r="F246" s="9" t="s">
        <v>3376</v>
      </c>
      <c r="G246" s="3">
        <v>2</v>
      </c>
      <c r="H246" s="75" t="s">
        <v>15</v>
      </c>
      <c r="I246" s="97" t="s">
        <v>3377</v>
      </c>
      <c r="K246">
        <v>1.1160000000000001</v>
      </c>
      <c r="M246" s="1" t="s">
        <v>4754</v>
      </c>
      <c r="N246" s="1" t="s">
        <v>4756</v>
      </c>
      <c r="O246" s="1" t="s">
        <v>4754</v>
      </c>
      <c r="P246" s="1">
        <f t="shared" si="20"/>
        <v>1</v>
      </c>
      <c r="Q246" s="1">
        <f t="shared" si="21"/>
        <v>0</v>
      </c>
      <c r="R246" s="56" t="s">
        <v>4756</v>
      </c>
      <c r="S246" s="57">
        <v>1</v>
      </c>
      <c r="T246" s="47">
        <v>1.1160000000000001</v>
      </c>
      <c r="U246" s="49"/>
      <c r="X246">
        <v>1.19</v>
      </c>
      <c r="Y246" s="1" t="s">
        <v>4754</v>
      </c>
      <c r="Z246" s="1" t="s">
        <v>4756</v>
      </c>
      <c r="AA246" s="1" t="s">
        <v>4756</v>
      </c>
      <c r="AB246" s="1">
        <f t="shared" si="22"/>
        <v>2</v>
      </c>
      <c r="AC246" s="1">
        <f t="shared" si="23"/>
        <v>0</v>
      </c>
      <c r="AD246" s="59" t="s">
        <v>4756</v>
      </c>
      <c r="AE246" s="58">
        <v>1</v>
      </c>
      <c r="AF246" s="48">
        <v>1.19</v>
      </c>
      <c r="AG246" s="6"/>
      <c r="AH246" s="72">
        <v>1.0663082437275984</v>
      </c>
      <c r="AI246" s="73">
        <v>9.2624546366118013E-2</v>
      </c>
      <c r="AJ246" s="74"/>
      <c r="AK246" s="73"/>
    </row>
    <row r="247" spans="1:37">
      <c r="A247" s="7" t="s">
        <v>2940</v>
      </c>
      <c r="B247" s="8" t="s">
        <v>2941</v>
      </c>
      <c r="C247" s="8" t="s">
        <v>2942</v>
      </c>
      <c r="D247" s="8" t="s">
        <v>2943</v>
      </c>
      <c r="E247" s="96" t="s">
        <v>64</v>
      </c>
      <c r="F247" s="9" t="s">
        <v>861</v>
      </c>
      <c r="G247" s="3">
        <v>74</v>
      </c>
      <c r="H247" s="75" t="s">
        <v>66</v>
      </c>
      <c r="I247" s="97" t="s">
        <v>2944</v>
      </c>
      <c r="K247">
        <v>0.75380000000000003</v>
      </c>
      <c r="L247">
        <v>1.419</v>
      </c>
      <c r="M247" s="1" t="s">
        <v>4754</v>
      </c>
      <c r="N247" s="1" t="s">
        <v>4756</v>
      </c>
      <c r="O247" s="1" t="s">
        <v>4756</v>
      </c>
      <c r="P247" s="1">
        <f t="shared" si="20"/>
        <v>2</v>
      </c>
      <c r="Q247" s="1">
        <f t="shared" si="21"/>
        <v>0</v>
      </c>
      <c r="R247" s="56" t="s">
        <v>4756</v>
      </c>
      <c r="S247" s="57">
        <v>2</v>
      </c>
      <c r="T247" s="47">
        <v>1.0864</v>
      </c>
      <c r="U247" s="49">
        <v>0.33260000000000006</v>
      </c>
      <c r="Y247" s="1" t="s">
        <v>4756</v>
      </c>
      <c r="Z247" s="1" t="s">
        <v>4754</v>
      </c>
      <c r="AA247" s="1" t="s">
        <v>4754</v>
      </c>
      <c r="AB247" s="1">
        <f t="shared" si="22"/>
        <v>1</v>
      </c>
      <c r="AC247" s="1">
        <f t="shared" si="23"/>
        <v>0</v>
      </c>
      <c r="AD247" s="59" t="s">
        <v>4756</v>
      </c>
      <c r="AE247" s="58">
        <v>0</v>
      </c>
      <c r="AF247" s="48"/>
      <c r="AG247" s="6"/>
      <c r="AH247" s="72"/>
      <c r="AI247" s="73"/>
      <c r="AJ247" s="74"/>
      <c r="AK247" s="73"/>
    </row>
    <row r="248" spans="1:37">
      <c r="A248" s="7" t="s">
        <v>3784</v>
      </c>
      <c r="B248" s="8" t="s">
        <v>3785</v>
      </c>
      <c r="C248" s="8" t="s">
        <v>3786</v>
      </c>
      <c r="D248" s="8" t="s">
        <v>3787</v>
      </c>
      <c r="E248" s="96" t="s">
        <v>104</v>
      </c>
      <c r="F248" s="9" t="s">
        <v>2715</v>
      </c>
      <c r="G248" s="3">
        <v>53</v>
      </c>
      <c r="H248" s="75" t="s">
        <v>66</v>
      </c>
      <c r="I248" s="97" t="s">
        <v>3789</v>
      </c>
      <c r="L248">
        <v>1.0669999999999999</v>
      </c>
      <c r="M248" s="1" t="s">
        <v>4754</v>
      </c>
      <c r="N248" s="1" t="s">
        <v>4754</v>
      </c>
      <c r="O248" s="1" t="s">
        <v>4756</v>
      </c>
      <c r="P248" s="1">
        <f t="shared" si="20"/>
        <v>1</v>
      </c>
      <c r="Q248" s="1">
        <f t="shared" si="21"/>
        <v>0</v>
      </c>
      <c r="R248" s="56" t="s">
        <v>4756</v>
      </c>
      <c r="S248" s="57">
        <v>1</v>
      </c>
      <c r="T248" s="47">
        <v>1.0669999999999999</v>
      </c>
      <c r="U248" s="49"/>
      <c r="Y248" s="1" t="s">
        <v>4754</v>
      </c>
      <c r="Z248" s="1" t="s">
        <v>4754</v>
      </c>
      <c r="AA248" s="1" t="s">
        <v>4754</v>
      </c>
      <c r="AB248" s="1">
        <f t="shared" si="22"/>
        <v>0</v>
      </c>
      <c r="AC248" s="1">
        <f t="shared" si="23"/>
        <v>0</v>
      </c>
      <c r="AD248" s="59"/>
      <c r="AE248" s="58">
        <v>0</v>
      </c>
      <c r="AF248" s="48"/>
      <c r="AG248" s="6"/>
      <c r="AH248" s="72"/>
      <c r="AI248" s="73"/>
      <c r="AJ248" s="74"/>
      <c r="AK248" s="73"/>
    </row>
    <row r="249" spans="1:37">
      <c r="A249" s="7" t="s">
        <v>313</v>
      </c>
      <c r="B249" s="8" t="s">
        <v>314</v>
      </c>
      <c r="C249" s="8" t="s">
        <v>315</v>
      </c>
      <c r="D249" s="8" t="s">
        <v>316</v>
      </c>
      <c r="E249" s="96" t="s">
        <v>64</v>
      </c>
      <c r="F249" s="9" t="s">
        <v>317</v>
      </c>
      <c r="G249" s="3">
        <v>64</v>
      </c>
      <c r="H249" s="75" t="s">
        <v>66</v>
      </c>
      <c r="I249" s="97" t="s">
        <v>318</v>
      </c>
      <c r="K249">
        <v>1.208</v>
      </c>
      <c r="L249">
        <v>0.91749999999999998</v>
      </c>
      <c r="M249" s="1" t="s">
        <v>4754</v>
      </c>
      <c r="N249" s="1" t="s">
        <v>4756</v>
      </c>
      <c r="O249" s="1" t="s">
        <v>4756</v>
      </c>
      <c r="P249" s="1">
        <f t="shared" si="20"/>
        <v>2</v>
      </c>
      <c r="Q249" s="1">
        <f t="shared" si="21"/>
        <v>0</v>
      </c>
      <c r="R249" s="56" t="s">
        <v>4756</v>
      </c>
      <c r="S249" s="57">
        <v>2</v>
      </c>
      <c r="T249" s="47">
        <v>1.0627499999999999</v>
      </c>
      <c r="U249" s="49">
        <v>0.14525000000000096</v>
      </c>
      <c r="X249">
        <v>0.77569999999999995</v>
      </c>
      <c r="Y249" s="1" t="s">
        <v>4754</v>
      </c>
      <c r="Z249" s="1" t="s">
        <v>4754</v>
      </c>
      <c r="AA249" s="1" t="s">
        <v>4756</v>
      </c>
      <c r="AB249" s="1">
        <f t="shared" si="22"/>
        <v>1</v>
      </c>
      <c r="AC249" s="1">
        <f t="shared" si="23"/>
        <v>0</v>
      </c>
      <c r="AD249" s="59" t="s">
        <v>4756</v>
      </c>
      <c r="AE249" s="58">
        <v>1</v>
      </c>
      <c r="AF249" s="48">
        <v>0.77569999999999995</v>
      </c>
      <c r="AG249" s="6"/>
      <c r="AH249" s="72">
        <v>0.72989884733004007</v>
      </c>
      <c r="AI249" s="73">
        <v>-0.45423155221915312</v>
      </c>
      <c r="AJ249" s="74"/>
      <c r="AK249" s="73"/>
    </row>
    <row r="250" spans="1:37">
      <c r="A250" s="7" t="s">
        <v>915</v>
      </c>
      <c r="B250" s="8" t="s">
        <v>916</v>
      </c>
      <c r="C250" s="8" t="s">
        <v>917</v>
      </c>
      <c r="D250" s="8" t="s">
        <v>918</v>
      </c>
      <c r="E250" s="96" t="s">
        <v>13</v>
      </c>
      <c r="F250" s="9" t="s">
        <v>919</v>
      </c>
      <c r="G250" s="3">
        <v>2</v>
      </c>
      <c r="H250" s="75" t="s">
        <v>15</v>
      </c>
      <c r="I250" s="97" t="s">
        <v>920</v>
      </c>
      <c r="L250">
        <v>0.99129999999999996</v>
      </c>
      <c r="M250" s="1" t="s">
        <v>4756</v>
      </c>
      <c r="N250" s="1" t="s">
        <v>4754</v>
      </c>
      <c r="O250" s="1" t="s">
        <v>4756</v>
      </c>
      <c r="P250" s="1">
        <f t="shared" si="20"/>
        <v>2</v>
      </c>
      <c r="Q250" s="1">
        <f t="shared" si="21"/>
        <v>0</v>
      </c>
      <c r="R250" s="56" t="s">
        <v>4756</v>
      </c>
      <c r="S250" s="57">
        <v>1</v>
      </c>
      <c r="T250" s="47">
        <v>0.99129999999999996</v>
      </c>
      <c r="U250" s="49"/>
      <c r="Y250" s="1" t="s">
        <v>4756</v>
      </c>
      <c r="Z250" s="1" t="s">
        <v>4756</v>
      </c>
      <c r="AA250" s="1" t="s">
        <v>4754</v>
      </c>
      <c r="AB250" s="1">
        <f t="shared" si="22"/>
        <v>2</v>
      </c>
      <c r="AC250" s="1">
        <f t="shared" si="23"/>
        <v>0</v>
      </c>
      <c r="AD250" s="59" t="s">
        <v>4756</v>
      </c>
      <c r="AE250" s="58">
        <v>0</v>
      </c>
      <c r="AF250" s="48"/>
      <c r="AG250" s="6"/>
      <c r="AH250" s="72"/>
      <c r="AI250" s="73"/>
      <c r="AJ250" s="74"/>
      <c r="AK250" s="73"/>
    </row>
    <row r="251" spans="1:37">
      <c r="A251" s="7" t="s">
        <v>4146</v>
      </c>
      <c r="B251" s="8" t="s">
        <v>4147</v>
      </c>
      <c r="C251" s="8" t="s">
        <v>4148</v>
      </c>
      <c r="D251" s="8" t="s">
        <v>4149</v>
      </c>
      <c r="E251" s="96" t="s">
        <v>13</v>
      </c>
      <c r="F251" s="9" t="s">
        <v>4150</v>
      </c>
      <c r="G251" s="3">
        <v>2</v>
      </c>
      <c r="H251" s="75" t="s">
        <v>15</v>
      </c>
      <c r="I251" s="97" t="s">
        <v>4151</v>
      </c>
      <c r="K251">
        <v>0.95430000000000004</v>
      </c>
      <c r="M251" s="1" t="s">
        <v>4754</v>
      </c>
      <c r="N251" s="1" t="s">
        <v>4756</v>
      </c>
      <c r="O251" s="1" t="s">
        <v>4754</v>
      </c>
      <c r="P251" s="1">
        <f t="shared" si="20"/>
        <v>1</v>
      </c>
      <c r="Q251" s="1">
        <f t="shared" si="21"/>
        <v>0</v>
      </c>
      <c r="R251" s="56" t="s">
        <v>4756</v>
      </c>
      <c r="S251" s="57">
        <v>1</v>
      </c>
      <c r="T251" s="47">
        <v>0.95430000000000004</v>
      </c>
      <c r="U251" s="49"/>
      <c r="V251">
        <v>1.1539999999999999</v>
      </c>
      <c r="X251">
        <v>0.8982</v>
      </c>
      <c r="Y251" s="1" t="s">
        <v>4756</v>
      </c>
      <c r="Z251" s="1" t="s">
        <v>4754</v>
      </c>
      <c r="AA251" s="1" t="s">
        <v>4756</v>
      </c>
      <c r="AB251" s="1">
        <f t="shared" si="22"/>
        <v>2</v>
      </c>
      <c r="AC251" s="1">
        <f t="shared" si="23"/>
        <v>0</v>
      </c>
      <c r="AD251" s="59" t="s">
        <v>4756</v>
      </c>
      <c r="AE251" s="58">
        <v>2</v>
      </c>
      <c r="AF251" s="48">
        <v>1.0261</v>
      </c>
      <c r="AG251" s="6">
        <v>0.12789999999999932</v>
      </c>
      <c r="AH251" s="72">
        <v>1.0752383946348107</v>
      </c>
      <c r="AI251" s="73">
        <v>0.10465655993342322</v>
      </c>
      <c r="AJ251" s="74"/>
      <c r="AK251" s="73"/>
    </row>
    <row r="252" spans="1:37">
      <c r="A252" s="7" t="s">
        <v>1958</v>
      </c>
      <c r="B252" s="8" t="s">
        <v>1959</v>
      </c>
      <c r="C252" s="8" t="s">
        <v>1960</v>
      </c>
      <c r="D252" s="8" t="s">
        <v>1961</v>
      </c>
      <c r="E252" s="96" t="s">
        <v>13</v>
      </c>
      <c r="F252" s="9" t="s">
        <v>86</v>
      </c>
      <c r="G252" s="3">
        <v>2</v>
      </c>
      <c r="H252" s="75" t="s">
        <v>15</v>
      </c>
      <c r="I252" s="97" t="s">
        <v>1962</v>
      </c>
      <c r="J252">
        <v>0.88570000000000004</v>
      </c>
      <c r="M252" s="1" t="s">
        <v>4756</v>
      </c>
      <c r="N252" s="1" t="s">
        <v>4756</v>
      </c>
      <c r="O252" s="1" t="s">
        <v>4756</v>
      </c>
      <c r="P252" s="1">
        <f t="shared" si="20"/>
        <v>3</v>
      </c>
      <c r="Q252" s="1">
        <f t="shared" si="21"/>
        <v>0</v>
      </c>
      <c r="R252" s="56" t="s">
        <v>4756</v>
      </c>
      <c r="S252" s="57">
        <v>1</v>
      </c>
      <c r="T252" s="47">
        <v>0.88570000000000004</v>
      </c>
      <c r="U252" s="49"/>
      <c r="W252">
        <v>0.96540000000000004</v>
      </c>
      <c r="Y252" s="1" t="s">
        <v>4756</v>
      </c>
      <c r="Z252" s="1" t="s">
        <v>4756</v>
      </c>
      <c r="AA252" s="1" t="s">
        <v>4756</v>
      </c>
      <c r="AB252" s="1">
        <f t="shared" si="22"/>
        <v>3</v>
      </c>
      <c r="AC252" s="1">
        <f t="shared" si="23"/>
        <v>0</v>
      </c>
      <c r="AD252" s="59" t="s">
        <v>4756</v>
      </c>
      <c r="AE252" s="58">
        <v>1</v>
      </c>
      <c r="AF252" s="48">
        <v>0.96540000000000004</v>
      </c>
      <c r="AG252" s="6"/>
      <c r="AH252" s="72">
        <v>1.0899853223439087</v>
      </c>
      <c r="AI252" s="73">
        <v>0.12430870791575468</v>
      </c>
      <c r="AJ252" s="74"/>
      <c r="AK252" s="73"/>
    </row>
    <row r="253" spans="1:37">
      <c r="A253" s="7" t="s">
        <v>2010</v>
      </c>
      <c r="B253" s="8" t="s">
        <v>2011</v>
      </c>
      <c r="C253" s="8" t="s">
        <v>2012</v>
      </c>
      <c r="D253" s="8" t="s">
        <v>2013</v>
      </c>
      <c r="E253" s="96" t="s">
        <v>64</v>
      </c>
      <c r="F253" s="9" t="s">
        <v>1824</v>
      </c>
      <c r="G253" s="3">
        <v>93</v>
      </c>
      <c r="H253" s="75" t="s">
        <v>652</v>
      </c>
      <c r="I253" s="97" t="s">
        <v>2014</v>
      </c>
      <c r="K253">
        <v>0.83879999999999999</v>
      </c>
      <c r="M253" s="1" t="s">
        <v>4754</v>
      </c>
      <c r="N253" s="1" t="s">
        <v>4756</v>
      </c>
      <c r="O253" s="1" t="s">
        <v>4754</v>
      </c>
      <c r="P253" s="1">
        <f t="shared" si="20"/>
        <v>1</v>
      </c>
      <c r="Q253" s="1">
        <f t="shared" si="21"/>
        <v>0</v>
      </c>
      <c r="R253" s="56" t="s">
        <v>4756</v>
      </c>
      <c r="S253" s="57">
        <v>1</v>
      </c>
      <c r="T253" s="47">
        <v>0.83879999999999999</v>
      </c>
      <c r="U253" s="49"/>
      <c r="X253">
        <v>0.72550000000000003</v>
      </c>
      <c r="Y253" s="1" t="s">
        <v>4754</v>
      </c>
      <c r="Z253" s="1" t="s">
        <v>4754</v>
      </c>
      <c r="AA253" s="1" t="s">
        <v>4756</v>
      </c>
      <c r="AB253" s="1">
        <f t="shared" si="22"/>
        <v>1</v>
      </c>
      <c r="AC253" s="1">
        <f t="shared" si="23"/>
        <v>0</v>
      </c>
      <c r="AD253" s="59" t="s">
        <v>4756</v>
      </c>
      <c r="AE253" s="58">
        <v>1</v>
      </c>
      <c r="AF253" s="48">
        <v>0.72550000000000003</v>
      </c>
      <c r="AG253" s="6"/>
      <c r="AH253" s="72">
        <v>0.86492608488316647</v>
      </c>
      <c r="AI253" s="73">
        <v>-0.20935124714248576</v>
      </c>
      <c r="AJ253" s="74"/>
      <c r="AK253" s="73"/>
    </row>
    <row r="254" spans="1:37">
      <c r="A254" s="7" t="s">
        <v>3400</v>
      </c>
      <c r="B254" s="8" t="s">
        <v>3401</v>
      </c>
      <c r="C254" s="8" t="s">
        <v>3402</v>
      </c>
      <c r="D254" s="8" t="s">
        <v>3403</v>
      </c>
      <c r="E254" s="96" t="s">
        <v>64</v>
      </c>
      <c r="F254" s="9" t="s">
        <v>65</v>
      </c>
      <c r="G254" s="3">
        <v>73</v>
      </c>
      <c r="H254" s="75" t="s">
        <v>9</v>
      </c>
      <c r="I254" s="97" t="s">
        <v>3407</v>
      </c>
      <c r="K254">
        <v>0.7238</v>
      </c>
      <c r="L254">
        <v>0.91410000000000002</v>
      </c>
      <c r="M254" s="1" t="s">
        <v>4754</v>
      </c>
      <c r="N254" s="1" t="s">
        <v>4756</v>
      </c>
      <c r="O254" s="1" t="s">
        <v>4756</v>
      </c>
      <c r="P254" s="1">
        <f t="shared" si="20"/>
        <v>2</v>
      </c>
      <c r="Q254" s="1">
        <f t="shared" si="21"/>
        <v>0</v>
      </c>
      <c r="R254" s="56" t="s">
        <v>4756</v>
      </c>
      <c r="S254" s="57">
        <v>2</v>
      </c>
      <c r="T254" s="47">
        <v>0.81895000000000007</v>
      </c>
      <c r="U254" s="49">
        <v>9.5149999999999527E-2</v>
      </c>
      <c r="V254">
        <v>1.198</v>
      </c>
      <c r="Y254" s="1" t="s">
        <v>4756</v>
      </c>
      <c r="Z254" s="1" t="s">
        <v>4754</v>
      </c>
      <c r="AA254" s="1" t="s">
        <v>4754</v>
      </c>
      <c r="AB254" s="1">
        <f t="shared" si="22"/>
        <v>1</v>
      </c>
      <c r="AC254" s="1">
        <f t="shared" si="23"/>
        <v>0</v>
      </c>
      <c r="AD254" s="59" t="s">
        <v>4756</v>
      </c>
      <c r="AE254" s="58">
        <v>1</v>
      </c>
      <c r="AF254" s="48">
        <v>1.198</v>
      </c>
      <c r="AG254" s="6"/>
      <c r="AH254" s="72">
        <v>1.4628487697661638</v>
      </c>
      <c r="AI254" s="73">
        <v>0.54878063045675074</v>
      </c>
      <c r="AJ254" s="74"/>
      <c r="AK254" s="73"/>
    </row>
    <row r="255" spans="1:37">
      <c r="A255" s="7" t="s">
        <v>1111</v>
      </c>
      <c r="B255" s="8" t="s">
        <v>1112</v>
      </c>
      <c r="C255" s="8" t="s">
        <v>1113</v>
      </c>
      <c r="D255" s="8" t="s">
        <v>1114</v>
      </c>
      <c r="E255" s="96" t="s">
        <v>64</v>
      </c>
      <c r="F255" s="9" t="s">
        <v>1115</v>
      </c>
      <c r="G255" s="3">
        <v>52</v>
      </c>
      <c r="H255" s="75" t="s">
        <v>177</v>
      </c>
      <c r="I255" s="97" t="s">
        <v>1116</v>
      </c>
      <c r="K255">
        <v>0.75660000000000005</v>
      </c>
      <c r="M255" s="1" t="s">
        <v>4754</v>
      </c>
      <c r="N255" s="1" t="s">
        <v>4756</v>
      </c>
      <c r="O255" s="1" t="s">
        <v>4754</v>
      </c>
      <c r="P255" s="1">
        <f t="shared" si="20"/>
        <v>1</v>
      </c>
      <c r="Q255" s="1">
        <f t="shared" si="21"/>
        <v>0</v>
      </c>
      <c r="R255" s="56" t="s">
        <v>4756</v>
      </c>
      <c r="S255" s="57">
        <v>1</v>
      </c>
      <c r="T255" s="47">
        <v>0.75660000000000005</v>
      </c>
      <c r="U255" s="49"/>
      <c r="Y255" s="1" t="s">
        <v>4754</v>
      </c>
      <c r="Z255" s="1" t="s">
        <v>4754</v>
      </c>
      <c r="AA255" s="1" t="s">
        <v>4754</v>
      </c>
      <c r="AB255" s="1">
        <f t="shared" si="22"/>
        <v>0</v>
      </c>
      <c r="AC255" s="1">
        <f t="shared" si="23"/>
        <v>0</v>
      </c>
      <c r="AD255" s="59"/>
      <c r="AE255" s="58">
        <v>0</v>
      </c>
      <c r="AF255" s="48"/>
      <c r="AG255" s="6"/>
      <c r="AH255" s="72"/>
      <c r="AI255" s="73"/>
      <c r="AJ255" s="74"/>
      <c r="AK255" s="73"/>
    </row>
    <row r="256" spans="1:37">
      <c r="A256" s="7" t="s">
        <v>647</v>
      </c>
      <c r="B256" s="8" t="s">
        <v>648</v>
      </c>
      <c r="C256" s="8" t="s">
        <v>649</v>
      </c>
      <c r="D256" s="8" t="s">
        <v>650</v>
      </c>
      <c r="E256" s="96" t="s">
        <v>64</v>
      </c>
      <c r="F256" s="9" t="s">
        <v>651</v>
      </c>
      <c r="G256" s="3">
        <v>78</v>
      </c>
      <c r="H256" s="75" t="s">
        <v>652</v>
      </c>
      <c r="I256" s="97" t="s">
        <v>653</v>
      </c>
      <c r="L256">
        <v>0.75090000000000001</v>
      </c>
      <c r="M256" s="1" t="s">
        <v>4754</v>
      </c>
      <c r="N256" s="1" t="s">
        <v>4754</v>
      </c>
      <c r="O256" s="1" t="s">
        <v>4756</v>
      </c>
      <c r="P256" s="1">
        <f t="shared" si="20"/>
        <v>1</v>
      </c>
      <c r="Q256" s="1">
        <f t="shared" si="21"/>
        <v>0</v>
      </c>
      <c r="R256" s="56" t="s">
        <v>4756</v>
      </c>
      <c r="S256" s="57">
        <v>1</v>
      </c>
      <c r="T256" s="47">
        <v>0.75090000000000001</v>
      </c>
      <c r="U256" s="49"/>
      <c r="V256">
        <v>1.359</v>
      </c>
      <c r="Y256" s="1" t="s">
        <v>4756</v>
      </c>
      <c r="Z256" s="1" t="s">
        <v>4754</v>
      </c>
      <c r="AA256" s="1" t="s">
        <v>4754</v>
      </c>
      <c r="AB256" s="1">
        <f t="shared" si="22"/>
        <v>1</v>
      </c>
      <c r="AC256" s="1">
        <f t="shared" si="23"/>
        <v>0</v>
      </c>
      <c r="AD256" s="59" t="s">
        <v>4756</v>
      </c>
      <c r="AE256" s="58">
        <v>1</v>
      </c>
      <c r="AF256" s="48">
        <v>1.359</v>
      </c>
      <c r="AG256" s="6"/>
      <c r="AH256" s="72">
        <v>1.8098282061526167</v>
      </c>
      <c r="AI256" s="73">
        <v>0.8558527592452656</v>
      </c>
      <c r="AJ256" s="74"/>
      <c r="AK256" s="73"/>
    </row>
    <row r="257" spans="1:37">
      <c r="A257" s="7" t="s">
        <v>4675</v>
      </c>
      <c r="B257" s="8" t="s">
        <v>4676</v>
      </c>
      <c r="C257" s="8" t="s">
        <v>4677</v>
      </c>
      <c r="D257" s="8" t="s">
        <v>4678</v>
      </c>
      <c r="E257" s="96" t="s">
        <v>64</v>
      </c>
      <c r="F257" s="9" t="s">
        <v>4679</v>
      </c>
      <c r="G257" s="3">
        <v>84</v>
      </c>
      <c r="H257" s="75" t="s">
        <v>129</v>
      </c>
      <c r="I257" s="97" t="s">
        <v>4680</v>
      </c>
      <c r="K257">
        <v>0.66600000000000004</v>
      </c>
      <c r="M257" s="1" t="s">
        <v>4754</v>
      </c>
      <c r="N257" s="1" t="s">
        <v>4756</v>
      </c>
      <c r="O257" s="1" t="s">
        <v>4754</v>
      </c>
      <c r="P257" s="1">
        <f t="shared" si="20"/>
        <v>1</v>
      </c>
      <c r="Q257" s="1">
        <f t="shared" si="21"/>
        <v>0</v>
      </c>
      <c r="R257" s="56" t="s">
        <v>4756</v>
      </c>
      <c r="S257" s="57">
        <v>1</v>
      </c>
      <c r="T257" s="47">
        <v>0.66600000000000004</v>
      </c>
      <c r="U257" s="49"/>
      <c r="Y257" s="1" t="s">
        <v>4754</v>
      </c>
      <c r="Z257" s="1" t="s">
        <v>4754</v>
      </c>
      <c r="AA257" s="1" t="s">
        <v>4754</v>
      </c>
      <c r="AB257" s="1">
        <f t="shared" si="22"/>
        <v>0</v>
      </c>
      <c r="AC257" s="1">
        <f t="shared" si="23"/>
        <v>0</v>
      </c>
      <c r="AD257" s="59"/>
      <c r="AE257" s="58">
        <v>0</v>
      </c>
      <c r="AF257" s="48"/>
      <c r="AG257" s="6"/>
      <c r="AH257" s="72"/>
      <c r="AI257" s="73"/>
      <c r="AJ257" s="74"/>
      <c r="AK257" s="73"/>
    </row>
    <row r="258" spans="1:37">
      <c r="A258" s="7" t="s">
        <v>2109</v>
      </c>
      <c r="B258" s="8" t="s">
        <v>2110</v>
      </c>
      <c r="C258" s="8" t="s">
        <v>2111</v>
      </c>
      <c r="D258" s="8" t="s">
        <v>2112</v>
      </c>
      <c r="E258" s="96" t="s">
        <v>27</v>
      </c>
      <c r="F258" s="9">
        <v>0</v>
      </c>
      <c r="G258" s="3">
        <v>25</v>
      </c>
      <c r="H258" s="75" t="s">
        <v>652</v>
      </c>
      <c r="I258" s="97" t="s">
        <v>2113</v>
      </c>
      <c r="J258">
        <v>0.64970000000000006</v>
      </c>
      <c r="M258" s="1" t="s">
        <v>4756</v>
      </c>
      <c r="N258" s="1" t="s">
        <v>4754</v>
      </c>
      <c r="O258" s="1" t="s">
        <v>4756</v>
      </c>
      <c r="P258" s="1">
        <f t="shared" si="20"/>
        <v>2</v>
      </c>
      <c r="Q258" s="1">
        <f t="shared" si="21"/>
        <v>0</v>
      </c>
      <c r="R258" s="56" t="s">
        <v>4756</v>
      </c>
      <c r="S258" s="57">
        <v>1</v>
      </c>
      <c r="T258" s="47">
        <v>0.64970000000000006</v>
      </c>
      <c r="U258" s="49"/>
      <c r="Y258" s="1" t="s">
        <v>4754</v>
      </c>
      <c r="Z258" s="1" t="s">
        <v>4754</v>
      </c>
      <c r="AA258" s="1" t="s">
        <v>4756</v>
      </c>
      <c r="AB258" s="1">
        <f t="shared" si="22"/>
        <v>1</v>
      </c>
      <c r="AC258" s="1">
        <f t="shared" si="23"/>
        <v>0</v>
      </c>
      <c r="AD258" s="59" t="s">
        <v>4756</v>
      </c>
      <c r="AE258" s="58">
        <v>0</v>
      </c>
      <c r="AF258" s="48"/>
      <c r="AG258" s="6"/>
      <c r="AH258" s="72"/>
      <c r="AI258" s="73"/>
      <c r="AJ258" s="74"/>
      <c r="AK258" s="73"/>
    </row>
    <row r="259" spans="1:37">
      <c r="A259" s="7" t="s">
        <v>1250</v>
      </c>
      <c r="B259" s="8" t="s">
        <v>1251</v>
      </c>
      <c r="C259" s="8" t="s">
        <v>1252</v>
      </c>
      <c r="D259" s="8" t="s">
        <v>1253</v>
      </c>
      <c r="E259" s="96" t="s">
        <v>13</v>
      </c>
      <c r="F259" s="9">
        <v>0</v>
      </c>
      <c r="G259" s="3">
        <v>2</v>
      </c>
      <c r="H259" s="75" t="s">
        <v>15</v>
      </c>
      <c r="I259" s="97" t="s">
        <v>1254</v>
      </c>
      <c r="J259">
        <v>0.62849999999999995</v>
      </c>
      <c r="M259" s="1" t="s">
        <v>4756</v>
      </c>
      <c r="N259" s="1" t="s">
        <v>4756</v>
      </c>
      <c r="O259" s="1" t="s">
        <v>4756</v>
      </c>
      <c r="P259" s="1">
        <f t="shared" ref="P259:P322" si="24">(COUNTIF(M259:O259,"Free"))+COUNTIF(M259:O259,"NTA/Free")</f>
        <v>3</v>
      </c>
      <c r="Q259" s="1">
        <f t="shared" ref="Q259:Q322" si="25">(COUNTIF(M259:O259,"NTA"))+COUNTIF(M259:O259,"NTA/Free")</f>
        <v>0</v>
      </c>
      <c r="R259" s="56" t="s">
        <v>4756</v>
      </c>
      <c r="S259" s="57">
        <v>1</v>
      </c>
      <c r="T259" s="47">
        <v>0.62849999999999995</v>
      </c>
      <c r="U259" s="49"/>
      <c r="V259">
        <v>1.754</v>
      </c>
      <c r="W259">
        <v>2.5089999999999999</v>
      </c>
      <c r="X259">
        <v>1.177</v>
      </c>
      <c r="Y259" s="1" t="s">
        <v>4756</v>
      </c>
      <c r="Z259" s="1" t="s">
        <v>4756</v>
      </c>
      <c r="AA259" s="1" t="s">
        <v>4756</v>
      </c>
      <c r="AB259" s="1">
        <f t="shared" ref="AB259:AB322" si="26">(COUNTIF(Y259:AA259,"Free"))+COUNTIF(Y259:AA259,"NTA/Free")</f>
        <v>3</v>
      </c>
      <c r="AC259" s="1">
        <f t="shared" ref="AC259:AC322" si="27">(COUNTIF(Y259:AA259,"NTA"))+COUNTIF(Y259:AA259,"NTA/Free")</f>
        <v>0</v>
      </c>
      <c r="AD259" s="59" t="s">
        <v>4756</v>
      </c>
      <c r="AE259" s="58">
        <v>3</v>
      </c>
      <c r="AF259" s="48">
        <v>1.8133333333333332</v>
      </c>
      <c r="AG259" s="6">
        <v>0.54540280731054436</v>
      </c>
      <c r="AH259" s="72">
        <v>2.8851763457968711</v>
      </c>
      <c r="AI259" s="73">
        <v>1.528659500996038</v>
      </c>
      <c r="AJ259" s="74"/>
      <c r="AK259" s="73"/>
    </row>
    <row r="260" spans="1:37">
      <c r="A260" s="7" t="s">
        <v>1735</v>
      </c>
      <c r="B260" s="8" t="s">
        <v>1736</v>
      </c>
      <c r="C260" s="8" t="s">
        <v>1737</v>
      </c>
      <c r="D260" s="8" t="s">
        <v>1738</v>
      </c>
      <c r="E260" s="96" t="s">
        <v>304</v>
      </c>
      <c r="F260" s="9" t="s">
        <v>1739</v>
      </c>
      <c r="G260" s="3">
        <v>71</v>
      </c>
      <c r="H260" s="75" t="s">
        <v>66</v>
      </c>
      <c r="I260" s="97" t="s">
        <v>1740</v>
      </c>
      <c r="J260">
        <v>0.48949999999999999</v>
      </c>
      <c r="K260">
        <v>0.71250000000000002</v>
      </c>
      <c r="M260" s="1" t="s">
        <v>4756</v>
      </c>
      <c r="N260" s="1" t="s">
        <v>4756</v>
      </c>
      <c r="O260" s="1" t="s">
        <v>4756</v>
      </c>
      <c r="P260" s="1">
        <f t="shared" si="24"/>
        <v>3</v>
      </c>
      <c r="Q260" s="1">
        <f t="shared" si="25"/>
        <v>0</v>
      </c>
      <c r="R260" s="56" t="s">
        <v>4756</v>
      </c>
      <c r="S260" s="57">
        <v>2</v>
      </c>
      <c r="T260" s="47">
        <v>0.60099999999999998</v>
      </c>
      <c r="U260" s="49">
        <v>0.11150000000000015</v>
      </c>
      <c r="V260">
        <v>1.605</v>
      </c>
      <c r="Y260" s="1" t="s">
        <v>4756</v>
      </c>
      <c r="Z260" s="1" t="s">
        <v>4754</v>
      </c>
      <c r="AA260" s="1" t="s">
        <v>4754</v>
      </c>
      <c r="AB260" s="1">
        <f t="shared" si="26"/>
        <v>1</v>
      </c>
      <c r="AC260" s="1">
        <f t="shared" si="27"/>
        <v>0</v>
      </c>
      <c r="AD260" s="59" t="s">
        <v>4756</v>
      </c>
      <c r="AE260" s="58">
        <v>1</v>
      </c>
      <c r="AF260" s="48">
        <v>1.605</v>
      </c>
      <c r="AG260" s="6"/>
      <c r="AH260" s="72">
        <v>2.6705490848585689</v>
      </c>
      <c r="AI260" s="73">
        <v>1.41713640129848</v>
      </c>
      <c r="AJ260" s="74"/>
      <c r="AK260" s="73"/>
    </row>
    <row r="261" spans="1:37">
      <c r="A261" s="7" t="s">
        <v>4505</v>
      </c>
      <c r="B261" s="8" t="s">
        <v>4506</v>
      </c>
      <c r="C261" s="8" t="s">
        <v>4507</v>
      </c>
      <c r="D261" s="8" t="s">
        <v>4508</v>
      </c>
      <c r="E261" s="96" t="s">
        <v>697</v>
      </c>
      <c r="F261" s="9" t="s">
        <v>3748</v>
      </c>
      <c r="G261" s="3">
        <v>26</v>
      </c>
      <c r="H261" s="75" t="s">
        <v>170</v>
      </c>
      <c r="I261" s="97" t="s">
        <v>4509</v>
      </c>
      <c r="L261">
        <v>0.5716</v>
      </c>
      <c r="M261" s="1" t="s">
        <v>4754</v>
      </c>
      <c r="N261" s="1" t="s">
        <v>4754</v>
      </c>
      <c r="O261" s="1" t="s">
        <v>4756</v>
      </c>
      <c r="P261" s="1">
        <f t="shared" si="24"/>
        <v>1</v>
      </c>
      <c r="Q261" s="1">
        <f t="shared" si="25"/>
        <v>0</v>
      </c>
      <c r="R261" s="56" t="s">
        <v>4756</v>
      </c>
      <c r="S261" s="57">
        <v>1</v>
      </c>
      <c r="T261" s="47">
        <v>0.5716</v>
      </c>
      <c r="U261" s="49"/>
      <c r="Y261" s="1" t="s">
        <v>4754</v>
      </c>
      <c r="Z261" s="1" t="s">
        <v>4754</v>
      </c>
      <c r="AA261" s="1" t="s">
        <v>4754</v>
      </c>
      <c r="AB261" s="1">
        <f t="shared" si="26"/>
        <v>0</v>
      </c>
      <c r="AC261" s="1">
        <f t="shared" si="27"/>
        <v>0</v>
      </c>
      <c r="AD261" s="59"/>
      <c r="AE261" s="58">
        <v>0</v>
      </c>
      <c r="AF261" s="48"/>
      <c r="AG261" s="6"/>
      <c r="AH261" s="72"/>
      <c r="AI261" s="73"/>
      <c r="AJ261" s="74"/>
      <c r="AK261" s="73"/>
    </row>
    <row r="262" spans="1:37">
      <c r="A262" s="7" t="s">
        <v>2799</v>
      </c>
      <c r="B262" s="8" t="s">
        <v>2800</v>
      </c>
      <c r="C262" s="8" t="s">
        <v>2801</v>
      </c>
      <c r="D262" s="8" t="s">
        <v>2802</v>
      </c>
      <c r="E262" s="96" t="s">
        <v>64</v>
      </c>
      <c r="F262" s="9" t="s">
        <v>2803</v>
      </c>
      <c r="G262" s="3">
        <v>75</v>
      </c>
      <c r="H262" s="75" t="s">
        <v>170</v>
      </c>
      <c r="I262" s="97" t="s">
        <v>2804</v>
      </c>
      <c r="J262">
        <v>0.37569999999999998</v>
      </c>
      <c r="L262">
        <v>0.75339999999999996</v>
      </c>
      <c r="M262" s="1" t="s">
        <v>4756</v>
      </c>
      <c r="N262" s="1" t="s">
        <v>4754</v>
      </c>
      <c r="O262" s="1" t="s">
        <v>4756</v>
      </c>
      <c r="P262" s="1">
        <f t="shared" si="24"/>
        <v>2</v>
      </c>
      <c r="Q262" s="1">
        <f t="shared" si="25"/>
        <v>0</v>
      </c>
      <c r="R262" s="56" t="s">
        <v>4756</v>
      </c>
      <c r="S262" s="57">
        <v>2</v>
      </c>
      <c r="T262" s="47">
        <v>0.56455</v>
      </c>
      <c r="U262" s="49">
        <v>0.18884999999999988</v>
      </c>
      <c r="V262">
        <v>0.83250000000000002</v>
      </c>
      <c r="Y262" s="1" t="s">
        <v>4756</v>
      </c>
      <c r="Z262" s="1" t="s">
        <v>4754</v>
      </c>
      <c r="AA262" s="1" t="s">
        <v>4754</v>
      </c>
      <c r="AB262" s="1">
        <f t="shared" si="26"/>
        <v>1</v>
      </c>
      <c r="AC262" s="1">
        <f t="shared" si="27"/>
        <v>0</v>
      </c>
      <c r="AD262" s="59" t="s">
        <v>4756</v>
      </c>
      <c r="AE262" s="58">
        <v>1</v>
      </c>
      <c r="AF262" s="48">
        <v>0.83250000000000002</v>
      </c>
      <c r="AG262" s="6"/>
      <c r="AH262" s="72">
        <v>1.4746258081657959</v>
      </c>
      <c r="AI262" s="73">
        <v>0.56034891163274025</v>
      </c>
      <c r="AJ262" s="74"/>
      <c r="AK262" s="73"/>
    </row>
    <row r="263" spans="1:37">
      <c r="A263" s="7" t="s">
        <v>2792</v>
      </c>
      <c r="B263" s="8" t="s">
        <v>2793</v>
      </c>
      <c r="C263" s="8" t="s">
        <v>2794</v>
      </c>
      <c r="D263" s="8" t="s">
        <v>2795</v>
      </c>
      <c r="E263" s="96" t="s">
        <v>2796</v>
      </c>
      <c r="F263" s="9" t="s">
        <v>2797</v>
      </c>
      <c r="G263" s="3">
        <v>1</v>
      </c>
      <c r="H263" s="75" t="s">
        <v>34</v>
      </c>
      <c r="I263" s="97" t="s">
        <v>2798</v>
      </c>
      <c r="K263">
        <v>0.55779999999999996</v>
      </c>
      <c r="M263" s="1" t="s">
        <v>4754</v>
      </c>
      <c r="N263" s="1" t="s">
        <v>4756</v>
      </c>
      <c r="O263" s="1" t="s">
        <v>4756</v>
      </c>
      <c r="P263" s="1">
        <f t="shared" si="24"/>
        <v>2</v>
      </c>
      <c r="Q263" s="1">
        <f t="shared" si="25"/>
        <v>0</v>
      </c>
      <c r="R263" s="56" t="s">
        <v>4756</v>
      </c>
      <c r="S263" s="57">
        <v>1</v>
      </c>
      <c r="T263" s="47">
        <v>0.55779999999999996</v>
      </c>
      <c r="U263" s="49"/>
      <c r="Y263" s="1" t="s">
        <v>4754</v>
      </c>
      <c r="Z263" s="1" t="s">
        <v>4754</v>
      </c>
      <c r="AA263" s="1" t="s">
        <v>4756</v>
      </c>
      <c r="AB263" s="1">
        <f t="shared" si="26"/>
        <v>1</v>
      </c>
      <c r="AC263" s="1">
        <f t="shared" si="27"/>
        <v>0</v>
      </c>
      <c r="AD263" s="59" t="s">
        <v>4756</v>
      </c>
      <c r="AE263" s="58">
        <v>0</v>
      </c>
      <c r="AF263" s="48"/>
      <c r="AG263" s="6"/>
      <c r="AH263" s="72"/>
      <c r="AI263" s="73"/>
      <c r="AJ263" s="74"/>
      <c r="AK263" s="73"/>
    </row>
    <row r="264" spans="1:37">
      <c r="A264" s="7" t="s">
        <v>3977</v>
      </c>
      <c r="B264" s="8" t="s">
        <v>3978</v>
      </c>
      <c r="C264" s="8" t="s">
        <v>3979</v>
      </c>
      <c r="D264" s="8" t="s">
        <v>3980</v>
      </c>
      <c r="E264" s="96" t="s">
        <v>64</v>
      </c>
      <c r="F264" s="9" t="s">
        <v>3981</v>
      </c>
      <c r="G264" s="3">
        <v>53</v>
      </c>
      <c r="H264" s="75" t="s">
        <v>66</v>
      </c>
      <c r="I264" s="97" t="s">
        <v>3983</v>
      </c>
      <c r="K264">
        <v>0.54090000000000005</v>
      </c>
      <c r="M264" s="1" t="s">
        <v>4754</v>
      </c>
      <c r="N264" s="1" t="s">
        <v>4756</v>
      </c>
      <c r="O264" s="1" t="s">
        <v>4756</v>
      </c>
      <c r="P264" s="1">
        <f t="shared" si="24"/>
        <v>2</v>
      </c>
      <c r="Q264" s="1">
        <f t="shared" si="25"/>
        <v>0</v>
      </c>
      <c r="R264" s="56" t="s">
        <v>4756</v>
      </c>
      <c r="S264" s="57">
        <v>1</v>
      </c>
      <c r="T264" s="47">
        <v>0.54090000000000005</v>
      </c>
      <c r="U264" s="49"/>
      <c r="Y264" s="1" t="s">
        <v>4756</v>
      </c>
      <c r="Z264" s="1" t="s">
        <v>4754</v>
      </c>
      <c r="AA264" s="1" t="s">
        <v>4754</v>
      </c>
      <c r="AB264" s="1">
        <f t="shared" si="26"/>
        <v>1</v>
      </c>
      <c r="AC264" s="1">
        <f t="shared" si="27"/>
        <v>0</v>
      </c>
      <c r="AD264" s="59" t="s">
        <v>4756</v>
      </c>
      <c r="AE264" s="58">
        <v>0</v>
      </c>
      <c r="AF264" s="48"/>
      <c r="AG264" s="6"/>
      <c r="AH264" s="72"/>
      <c r="AI264" s="73"/>
      <c r="AJ264" s="74"/>
      <c r="AK264" s="73"/>
    </row>
    <row r="265" spans="1:37">
      <c r="A265" s="7" t="s">
        <v>760</v>
      </c>
      <c r="B265" s="8" t="s">
        <v>761</v>
      </c>
      <c r="C265" s="8" t="s">
        <v>762</v>
      </c>
      <c r="D265" s="8" t="s">
        <v>763</v>
      </c>
      <c r="E265" s="96" t="s">
        <v>64</v>
      </c>
      <c r="F265" s="9" t="s">
        <v>176</v>
      </c>
      <c r="G265" s="3">
        <v>49</v>
      </c>
      <c r="H265" s="75" t="s">
        <v>66</v>
      </c>
      <c r="I265" s="97" t="s">
        <v>764</v>
      </c>
      <c r="J265">
        <v>6.1170000000000002E-2</v>
      </c>
      <c r="K265">
        <v>0.76980000000000004</v>
      </c>
      <c r="L265">
        <v>0.7702</v>
      </c>
      <c r="M265" s="1" t="s">
        <v>4756</v>
      </c>
      <c r="N265" s="1" t="s">
        <v>4756</v>
      </c>
      <c r="O265" s="1" t="s">
        <v>4756</v>
      </c>
      <c r="P265" s="1">
        <f t="shared" si="24"/>
        <v>3</v>
      </c>
      <c r="Q265" s="1">
        <f t="shared" si="25"/>
        <v>0</v>
      </c>
      <c r="R265" s="56" t="s">
        <v>4756</v>
      </c>
      <c r="S265" s="57">
        <v>3</v>
      </c>
      <c r="T265" s="47">
        <v>0.53372333333333333</v>
      </c>
      <c r="U265" s="49">
        <v>0.33414570637506175</v>
      </c>
      <c r="V265">
        <v>0.38390000000000002</v>
      </c>
      <c r="Y265" s="1" t="s">
        <v>4756</v>
      </c>
      <c r="Z265" s="1" t="s">
        <v>4754</v>
      </c>
      <c r="AA265" s="1" t="s">
        <v>4756</v>
      </c>
      <c r="AB265" s="1">
        <f t="shared" si="26"/>
        <v>2</v>
      </c>
      <c r="AC265" s="1">
        <f t="shared" si="27"/>
        <v>0</v>
      </c>
      <c r="AD265" s="59" t="s">
        <v>4756</v>
      </c>
      <c r="AE265" s="58">
        <v>1</v>
      </c>
      <c r="AF265" s="48">
        <v>0.38390000000000002</v>
      </c>
      <c r="AG265" s="6"/>
      <c r="AH265" s="72">
        <v>0.71928652173098429</v>
      </c>
      <c r="AI265" s="73">
        <v>-0.47536152430688855</v>
      </c>
      <c r="AJ265" s="74"/>
      <c r="AK265" s="73"/>
    </row>
    <row r="266" spans="1:37">
      <c r="A266" s="7" t="s">
        <v>4119</v>
      </c>
      <c r="B266" s="8" t="s">
        <v>4120</v>
      </c>
      <c r="C266" s="8" t="s">
        <v>4121</v>
      </c>
      <c r="D266" s="8" t="s">
        <v>4122</v>
      </c>
      <c r="E266" s="96" t="s">
        <v>64</v>
      </c>
      <c r="F266" s="9" t="s">
        <v>4123</v>
      </c>
      <c r="G266" s="3">
        <v>52</v>
      </c>
      <c r="H266" s="75" t="s">
        <v>66</v>
      </c>
      <c r="I266" s="97" t="s">
        <v>4124</v>
      </c>
      <c r="J266">
        <v>0.5534</v>
      </c>
      <c r="K266">
        <v>0.64570000000000005</v>
      </c>
      <c r="L266">
        <v>0.39660000000000001</v>
      </c>
      <c r="M266" s="1" t="s">
        <v>4756</v>
      </c>
      <c r="N266" s="1" t="s">
        <v>4756</v>
      </c>
      <c r="O266" s="1" t="s">
        <v>4756</v>
      </c>
      <c r="P266" s="1">
        <f t="shared" si="24"/>
        <v>3</v>
      </c>
      <c r="Q266" s="1">
        <f t="shared" si="25"/>
        <v>0</v>
      </c>
      <c r="R266" s="56" t="s">
        <v>4756</v>
      </c>
      <c r="S266" s="57">
        <v>3</v>
      </c>
      <c r="T266" s="47">
        <v>0.53190000000000004</v>
      </c>
      <c r="U266" s="49">
        <v>0.10282473762021793</v>
      </c>
      <c r="X266">
        <v>0.38519999999999999</v>
      </c>
      <c r="Y266" s="1" t="s">
        <v>4756</v>
      </c>
      <c r="Z266" s="1" t="s">
        <v>4754</v>
      </c>
      <c r="AA266" s="1" t="s">
        <v>4756</v>
      </c>
      <c r="AB266" s="1">
        <f t="shared" si="26"/>
        <v>2</v>
      </c>
      <c r="AC266" s="1">
        <f t="shared" si="27"/>
        <v>0</v>
      </c>
      <c r="AD266" s="59" t="s">
        <v>4756</v>
      </c>
      <c r="AE266" s="58">
        <v>1</v>
      </c>
      <c r="AF266" s="48">
        <v>0.38519999999999999</v>
      </c>
      <c r="AG266" s="6"/>
      <c r="AH266" s="72">
        <v>0.72419627749576976</v>
      </c>
      <c r="AI266" s="73">
        <v>-0.4655473337763858</v>
      </c>
      <c r="AJ266" s="74"/>
      <c r="AK266" s="73"/>
    </row>
    <row r="267" spans="1:37">
      <c r="A267" s="7" t="s">
        <v>1386</v>
      </c>
      <c r="B267" s="8" t="s">
        <v>1387</v>
      </c>
      <c r="C267" s="8" t="s">
        <v>1388</v>
      </c>
      <c r="D267" s="8" t="s">
        <v>1389</v>
      </c>
      <c r="E267" s="96" t="s">
        <v>64</v>
      </c>
      <c r="F267" s="9" t="s">
        <v>1390</v>
      </c>
      <c r="G267" s="3">
        <v>77</v>
      </c>
      <c r="H267" s="75" t="s">
        <v>15</v>
      </c>
      <c r="I267" s="97" t="s">
        <v>1391</v>
      </c>
      <c r="K267">
        <v>0.90490000000000004</v>
      </c>
      <c r="L267">
        <v>0.1053</v>
      </c>
      <c r="M267" s="1" t="s">
        <v>4756</v>
      </c>
      <c r="N267" s="1" t="s">
        <v>4756</v>
      </c>
      <c r="O267" s="1" t="s">
        <v>4756</v>
      </c>
      <c r="P267" s="1">
        <f t="shared" si="24"/>
        <v>3</v>
      </c>
      <c r="Q267" s="1">
        <f t="shared" si="25"/>
        <v>0</v>
      </c>
      <c r="R267" s="56" t="s">
        <v>4756</v>
      </c>
      <c r="S267" s="57">
        <v>2</v>
      </c>
      <c r="T267" s="47">
        <v>0.50509999999999999</v>
      </c>
      <c r="U267" s="49">
        <v>0.39980000000000004</v>
      </c>
      <c r="V267">
        <v>1.226</v>
      </c>
      <c r="Y267" s="1" t="s">
        <v>4756</v>
      </c>
      <c r="Z267" s="1" t="s">
        <v>4754</v>
      </c>
      <c r="AA267" s="1" t="s">
        <v>4756</v>
      </c>
      <c r="AB267" s="1">
        <f t="shared" si="26"/>
        <v>2</v>
      </c>
      <c r="AC267" s="1">
        <f t="shared" si="27"/>
        <v>0</v>
      </c>
      <c r="AD267" s="59" t="s">
        <v>4756</v>
      </c>
      <c r="AE267" s="58">
        <v>1</v>
      </c>
      <c r="AF267" s="48">
        <v>1.226</v>
      </c>
      <c r="AG267" s="6"/>
      <c r="AH267" s="72">
        <v>2.4272421302712335</v>
      </c>
      <c r="AI267" s="73">
        <v>1.2793180321469413</v>
      </c>
      <c r="AJ267" s="74"/>
      <c r="AK267" s="73"/>
    </row>
    <row r="268" spans="1:37">
      <c r="A268" s="7" t="s">
        <v>4687</v>
      </c>
      <c r="B268" s="8" t="s">
        <v>4688</v>
      </c>
      <c r="C268" s="8" t="s">
        <v>4689</v>
      </c>
      <c r="D268" s="8" t="s">
        <v>4690</v>
      </c>
      <c r="E268" s="96" t="s">
        <v>64</v>
      </c>
      <c r="F268" s="9" t="s">
        <v>176</v>
      </c>
      <c r="G268" s="3">
        <v>2</v>
      </c>
      <c r="H268" s="75" t="s">
        <v>15</v>
      </c>
      <c r="I268" s="97" t="s">
        <v>4691</v>
      </c>
      <c r="L268">
        <v>0.46610000000000001</v>
      </c>
      <c r="M268" s="1" t="s">
        <v>4754</v>
      </c>
      <c r="N268" s="1" t="s">
        <v>4754</v>
      </c>
      <c r="O268" s="1" t="s">
        <v>4756</v>
      </c>
      <c r="P268" s="1">
        <f t="shared" si="24"/>
        <v>1</v>
      </c>
      <c r="Q268" s="1">
        <f t="shared" si="25"/>
        <v>0</v>
      </c>
      <c r="R268" s="56" t="s">
        <v>4756</v>
      </c>
      <c r="S268" s="57">
        <v>1</v>
      </c>
      <c r="T268" s="47">
        <v>0.46610000000000001</v>
      </c>
      <c r="U268" s="49"/>
      <c r="X268">
        <v>0.495</v>
      </c>
      <c r="Y268" s="1" t="s">
        <v>4756</v>
      </c>
      <c r="Z268" s="1" t="s">
        <v>4754</v>
      </c>
      <c r="AA268" s="1" t="s">
        <v>4756</v>
      </c>
      <c r="AB268" s="1">
        <f t="shared" si="26"/>
        <v>2</v>
      </c>
      <c r="AC268" s="1">
        <f t="shared" si="27"/>
        <v>0</v>
      </c>
      <c r="AD268" s="59" t="s">
        <v>4756</v>
      </c>
      <c r="AE268" s="58">
        <v>1</v>
      </c>
      <c r="AF268" s="48">
        <v>0.495</v>
      </c>
      <c r="AG268" s="6"/>
      <c r="AH268" s="72">
        <v>1.0620038618322247</v>
      </c>
      <c r="AI268" s="73">
        <v>8.6789012315389977E-2</v>
      </c>
      <c r="AJ268" s="74"/>
      <c r="AK268" s="73"/>
    </row>
    <row r="269" spans="1:37">
      <c r="A269" s="7" t="s">
        <v>3948</v>
      </c>
      <c r="B269" s="8" t="s">
        <v>3949</v>
      </c>
      <c r="C269" s="8" t="s">
        <v>3950</v>
      </c>
      <c r="D269" s="8" t="s">
        <v>3951</v>
      </c>
      <c r="E269" s="96" t="s">
        <v>135</v>
      </c>
      <c r="F269" s="9">
        <v>0</v>
      </c>
      <c r="G269" s="3">
        <v>25</v>
      </c>
      <c r="H269" s="75" t="s">
        <v>652</v>
      </c>
      <c r="I269" s="97" t="s">
        <v>3952</v>
      </c>
      <c r="L269">
        <v>0.3639</v>
      </c>
      <c r="M269" s="1" t="s">
        <v>4756</v>
      </c>
      <c r="N269" s="1" t="s">
        <v>4756</v>
      </c>
      <c r="O269" s="1" t="s">
        <v>4756</v>
      </c>
      <c r="P269" s="1">
        <f t="shared" si="24"/>
        <v>3</v>
      </c>
      <c r="Q269" s="1">
        <f t="shared" si="25"/>
        <v>0</v>
      </c>
      <c r="R269" s="56" t="s">
        <v>4756</v>
      </c>
      <c r="S269" s="57">
        <v>1</v>
      </c>
      <c r="T269" s="47">
        <v>0.3639</v>
      </c>
      <c r="U269" s="49"/>
      <c r="W269">
        <v>0.72919999999999996</v>
      </c>
      <c r="Y269" s="1" t="s">
        <v>4756</v>
      </c>
      <c r="Z269" s="1" t="s">
        <v>4756</v>
      </c>
      <c r="AA269" s="1" t="s">
        <v>4756</v>
      </c>
      <c r="AB269" s="1">
        <f t="shared" si="26"/>
        <v>3</v>
      </c>
      <c r="AC269" s="1">
        <f t="shared" si="27"/>
        <v>0</v>
      </c>
      <c r="AD269" s="59" t="s">
        <v>4756</v>
      </c>
      <c r="AE269" s="58">
        <v>1</v>
      </c>
      <c r="AF269" s="48">
        <v>0.72919999999999996</v>
      </c>
      <c r="AG269" s="6"/>
      <c r="AH269" s="72">
        <v>2.0038472107721899</v>
      </c>
      <c r="AI269" s="73">
        <v>1.0027725101974676</v>
      </c>
      <c r="AJ269" s="74"/>
      <c r="AK269" s="73"/>
    </row>
    <row r="270" spans="1:37">
      <c r="A270" s="7" t="s">
        <v>1086</v>
      </c>
      <c r="B270" s="8" t="s">
        <v>1087</v>
      </c>
      <c r="C270" s="8" t="s">
        <v>1088</v>
      </c>
      <c r="D270" s="8" t="s">
        <v>1089</v>
      </c>
      <c r="E270" s="96" t="s">
        <v>64</v>
      </c>
      <c r="F270" s="9">
        <v>0</v>
      </c>
      <c r="G270" s="3">
        <v>55</v>
      </c>
      <c r="H270" s="75" t="s">
        <v>66</v>
      </c>
      <c r="I270" s="97" t="s">
        <v>1090</v>
      </c>
      <c r="L270">
        <v>0.36</v>
      </c>
      <c r="M270" s="1" t="s">
        <v>4755</v>
      </c>
      <c r="N270" s="1" t="s">
        <v>4754</v>
      </c>
      <c r="O270" s="1" t="s">
        <v>4756</v>
      </c>
      <c r="P270" s="1">
        <f t="shared" si="24"/>
        <v>1</v>
      </c>
      <c r="Q270" s="1">
        <f t="shared" si="25"/>
        <v>1</v>
      </c>
      <c r="R270" s="56" t="s">
        <v>4757</v>
      </c>
      <c r="S270" s="57">
        <v>1</v>
      </c>
      <c r="T270" s="47">
        <v>0.36</v>
      </c>
      <c r="U270" s="49"/>
      <c r="X270">
        <v>0.79390000000000005</v>
      </c>
      <c r="Y270" s="1" t="s">
        <v>4756</v>
      </c>
      <c r="Z270" s="1" t="s">
        <v>4754</v>
      </c>
      <c r="AA270" s="1" t="s">
        <v>4756</v>
      </c>
      <c r="AB270" s="1">
        <f t="shared" si="26"/>
        <v>2</v>
      </c>
      <c r="AC270" s="1">
        <f t="shared" si="27"/>
        <v>0</v>
      </c>
      <c r="AD270" s="59" t="s">
        <v>4756</v>
      </c>
      <c r="AE270" s="58">
        <v>1</v>
      </c>
      <c r="AF270" s="48">
        <v>0.79390000000000005</v>
      </c>
      <c r="AG270" s="6"/>
      <c r="AH270" s="72">
        <v>2.2052777777777779</v>
      </c>
      <c r="AI270" s="73">
        <v>1.1409603897429643</v>
      </c>
      <c r="AJ270" s="74"/>
      <c r="AK270" s="73"/>
    </row>
    <row r="271" spans="1:37">
      <c r="A271" s="7" t="s">
        <v>2542</v>
      </c>
      <c r="B271" s="8" t="s">
        <v>2543</v>
      </c>
      <c r="C271" s="8" t="s">
        <v>2544</v>
      </c>
      <c r="D271" s="8" t="s">
        <v>2545</v>
      </c>
      <c r="E271" s="96" t="s">
        <v>64</v>
      </c>
      <c r="F271" s="9" t="s">
        <v>2546</v>
      </c>
      <c r="G271" s="3">
        <v>44</v>
      </c>
      <c r="H271" s="75" t="s">
        <v>15</v>
      </c>
      <c r="I271" s="97" t="s">
        <v>2547</v>
      </c>
      <c r="J271">
        <v>0.35139999999999999</v>
      </c>
      <c r="M271" s="1" t="s">
        <v>4756</v>
      </c>
      <c r="N271" s="1" t="s">
        <v>4754</v>
      </c>
      <c r="O271" s="1" t="s">
        <v>4754</v>
      </c>
      <c r="P271" s="1">
        <f t="shared" si="24"/>
        <v>1</v>
      </c>
      <c r="Q271" s="1">
        <f t="shared" si="25"/>
        <v>0</v>
      </c>
      <c r="R271" s="56" t="s">
        <v>4756</v>
      </c>
      <c r="S271" s="57">
        <v>1</v>
      </c>
      <c r="T271" s="47">
        <v>0.35139999999999999</v>
      </c>
      <c r="U271" s="49"/>
      <c r="Y271" s="1" t="s">
        <v>4754</v>
      </c>
      <c r="Z271" s="1" t="s">
        <v>4754</v>
      </c>
      <c r="AA271" s="1" t="s">
        <v>4754</v>
      </c>
      <c r="AB271" s="1">
        <f t="shared" si="26"/>
        <v>0</v>
      </c>
      <c r="AC271" s="1">
        <f t="shared" si="27"/>
        <v>0</v>
      </c>
      <c r="AD271" s="59"/>
      <c r="AE271" s="58">
        <v>0</v>
      </c>
      <c r="AF271" s="48"/>
      <c r="AG271" s="6"/>
      <c r="AH271" s="72"/>
      <c r="AI271" s="73"/>
      <c r="AJ271" s="74"/>
      <c r="AK271" s="73"/>
    </row>
    <row r="272" spans="1:37">
      <c r="A272" s="7" t="s">
        <v>2331</v>
      </c>
      <c r="B272" s="8" t="s">
        <v>2332</v>
      </c>
      <c r="C272" s="8" t="s">
        <v>2333</v>
      </c>
      <c r="D272" s="8" t="s">
        <v>2334</v>
      </c>
      <c r="E272" s="96" t="s">
        <v>64</v>
      </c>
      <c r="F272" s="9" t="s">
        <v>176</v>
      </c>
      <c r="G272" s="3">
        <v>79</v>
      </c>
      <c r="H272" s="75" t="s">
        <v>170</v>
      </c>
      <c r="I272" s="97" t="s">
        <v>2335</v>
      </c>
      <c r="K272">
        <v>1.0620000000000001E-4</v>
      </c>
      <c r="L272">
        <v>0.6371</v>
      </c>
      <c r="M272" s="1" t="s">
        <v>4754</v>
      </c>
      <c r="N272" s="1" t="s">
        <v>4756</v>
      </c>
      <c r="O272" s="1" t="s">
        <v>4756</v>
      </c>
      <c r="P272" s="1">
        <f t="shared" si="24"/>
        <v>2</v>
      </c>
      <c r="Q272" s="1">
        <f t="shared" si="25"/>
        <v>0</v>
      </c>
      <c r="R272" s="56" t="s">
        <v>4756</v>
      </c>
      <c r="S272" s="57">
        <v>2</v>
      </c>
      <c r="T272" s="47">
        <v>0.31860309999999997</v>
      </c>
      <c r="U272" s="49">
        <v>0.31849690000000003</v>
      </c>
      <c r="V272">
        <v>0.1885</v>
      </c>
      <c r="Y272" s="1" t="s">
        <v>4756</v>
      </c>
      <c r="Z272" s="1" t="s">
        <v>4754</v>
      </c>
      <c r="AA272" s="1" t="s">
        <v>4756</v>
      </c>
      <c r="AB272" s="1">
        <f t="shared" si="26"/>
        <v>2</v>
      </c>
      <c r="AC272" s="1">
        <f t="shared" si="27"/>
        <v>0</v>
      </c>
      <c r="AD272" s="59" t="s">
        <v>4756</v>
      </c>
      <c r="AE272" s="58">
        <v>1</v>
      </c>
      <c r="AF272" s="48">
        <v>0.1885</v>
      </c>
      <c r="AG272" s="6"/>
      <c r="AH272" s="72">
        <v>0.59164521625809674</v>
      </c>
      <c r="AI272" s="73">
        <v>-0.75719578082335937</v>
      </c>
      <c r="AJ272" s="74"/>
      <c r="AK272" s="73"/>
    </row>
    <row r="273" spans="1:37">
      <c r="A273" s="7" t="s">
        <v>4569</v>
      </c>
      <c r="B273" s="8" t="s">
        <v>4570</v>
      </c>
      <c r="C273" s="8" t="s">
        <v>4571</v>
      </c>
      <c r="D273" s="8" t="s">
        <v>4572</v>
      </c>
      <c r="E273" s="96" t="s">
        <v>64</v>
      </c>
      <c r="F273" s="9" t="s">
        <v>65</v>
      </c>
      <c r="G273" s="3">
        <v>87</v>
      </c>
      <c r="H273" s="75" t="s">
        <v>66</v>
      </c>
      <c r="I273" s="97" t="s">
        <v>4573</v>
      </c>
      <c r="K273">
        <v>0.28149999999999997</v>
      </c>
      <c r="M273" s="1" t="s">
        <v>4754</v>
      </c>
      <c r="N273" s="1" t="s">
        <v>4756</v>
      </c>
      <c r="O273" s="1" t="s">
        <v>4754</v>
      </c>
      <c r="P273" s="1">
        <f t="shared" si="24"/>
        <v>1</v>
      </c>
      <c r="Q273" s="1">
        <f t="shared" si="25"/>
        <v>0</v>
      </c>
      <c r="R273" s="56" t="s">
        <v>4756</v>
      </c>
      <c r="S273" s="57">
        <v>1</v>
      </c>
      <c r="T273" s="47">
        <v>0.28149999999999997</v>
      </c>
      <c r="U273" s="49"/>
      <c r="Y273" s="1" t="s">
        <v>4754</v>
      </c>
      <c r="Z273" s="1" t="s">
        <v>4754</v>
      </c>
      <c r="AA273" s="1" t="s">
        <v>4756</v>
      </c>
      <c r="AB273" s="1">
        <f t="shared" si="26"/>
        <v>1</v>
      </c>
      <c r="AC273" s="1">
        <f t="shared" si="27"/>
        <v>0</v>
      </c>
      <c r="AD273" s="59" t="s">
        <v>4756</v>
      </c>
      <c r="AE273" s="58">
        <v>0</v>
      </c>
      <c r="AF273" s="48"/>
      <c r="AG273" s="6"/>
      <c r="AH273" s="72"/>
      <c r="AI273" s="73"/>
      <c r="AJ273" s="74"/>
      <c r="AK273" s="73"/>
    </row>
    <row r="274" spans="1:37">
      <c r="A274" s="7" t="s">
        <v>4251</v>
      </c>
      <c r="B274" s="8" t="s">
        <v>4252</v>
      </c>
      <c r="C274" s="8" t="s">
        <v>4253</v>
      </c>
      <c r="D274" s="8" t="s">
        <v>4254</v>
      </c>
      <c r="E274" s="96" t="s">
        <v>64</v>
      </c>
      <c r="F274" s="9" t="s">
        <v>4255</v>
      </c>
      <c r="G274" s="3">
        <v>64</v>
      </c>
      <c r="H274" s="75" t="s">
        <v>358</v>
      </c>
      <c r="I274" s="97" t="s">
        <v>4256</v>
      </c>
      <c r="J274">
        <v>0.27929999999999999</v>
      </c>
      <c r="K274">
        <v>0.2505</v>
      </c>
      <c r="M274" s="1" t="s">
        <v>4756</v>
      </c>
      <c r="N274" s="1" t="s">
        <v>4756</v>
      </c>
      <c r="O274" s="1" t="s">
        <v>4756</v>
      </c>
      <c r="P274" s="1">
        <f t="shared" si="24"/>
        <v>3</v>
      </c>
      <c r="Q274" s="1">
        <f t="shared" si="25"/>
        <v>0</v>
      </c>
      <c r="R274" s="56" t="s">
        <v>4756</v>
      </c>
      <c r="S274" s="57">
        <v>2</v>
      </c>
      <c r="T274" s="47">
        <v>0.26490000000000002</v>
      </c>
      <c r="U274" s="49">
        <v>1.4399999999999996E-2</v>
      </c>
      <c r="Y274" s="1" t="s">
        <v>4756</v>
      </c>
      <c r="Z274" s="1" t="s">
        <v>4754</v>
      </c>
      <c r="AA274" s="1" t="s">
        <v>4756</v>
      </c>
      <c r="AB274" s="1">
        <f t="shared" si="26"/>
        <v>2</v>
      </c>
      <c r="AC274" s="1">
        <f t="shared" si="27"/>
        <v>0</v>
      </c>
      <c r="AD274" s="59" t="s">
        <v>4756</v>
      </c>
      <c r="AE274" s="58">
        <v>0</v>
      </c>
      <c r="AF274" s="48"/>
      <c r="AG274" s="6"/>
      <c r="AH274" s="72"/>
      <c r="AI274" s="73"/>
      <c r="AJ274" s="74"/>
      <c r="AK274" s="73"/>
    </row>
    <row r="275" spans="1:37">
      <c r="A275" s="7" t="s">
        <v>4408</v>
      </c>
      <c r="B275" s="8" t="s">
        <v>4409</v>
      </c>
      <c r="C275" s="8" t="s">
        <v>4410</v>
      </c>
      <c r="D275" s="8" t="s">
        <v>4411</v>
      </c>
      <c r="E275" s="96" t="s">
        <v>64</v>
      </c>
      <c r="F275" s="9" t="s">
        <v>4412</v>
      </c>
      <c r="G275" s="3">
        <v>43</v>
      </c>
      <c r="H275" s="75" t="s">
        <v>15</v>
      </c>
      <c r="I275" s="97" t="s">
        <v>4413</v>
      </c>
      <c r="K275">
        <v>0.18840000000000001</v>
      </c>
      <c r="M275" s="1" t="s">
        <v>4754</v>
      </c>
      <c r="N275" s="1" t="s">
        <v>4756</v>
      </c>
      <c r="O275" s="1" t="s">
        <v>4754</v>
      </c>
      <c r="P275" s="1">
        <f t="shared" si="24"/>
        <v>1</v>
      </c>
      <c r="Q275" s="1">
        <f t="shared" si="25"/>
        <v>0</v>
      </c>
      <c r="R275" s="56" t="s">
        <v>4756</v>
      </c>
      <c r="S275" s="57">
        <v>1</v>
      </c>
      <c r="T275" s="47">
        <v>0.18840000000000001</v>
      </c>
      <c r="U275" s="49"/>
      <c r="Y275" s="1" t="s">
        <v>4754</v>
      </c>
      <c r="Z275" s="1" t="s">
        <v>4754</v>
      </c>
      <c r="AA275" s="1" t="s">
        <v>4754</v>
      </c>
      <c r="AB275" s="1">
        <f t="shared" si="26"/>
        <v>0</v>
      </c>
      <c r="AC275" s="1">
        <f t="shared" si="27"/>
        <v>0</v>
      </c>
      <c r="AD275" s="59"/>
      <c r="AE275" s="58">
        <v>0</v>
      </c>
      <c r="AF275" s="48"/>
      <c r="AG275" s="6"/>
      <c r="AH275" s="72"/>
      <c r="AI275" s="73"/>
      <c r="AJ275" s="74"/>
      <c r="AK275" s="73"/>
    </row>
    <row r="276" spans="1:37">
      <c r="A276" s="7" t="s">
        <v>886</v>
      </c>
      <c r="B276" s="8" t="s">
        <v>887</v>
      </c>
      <c r="C276" s="8" t="s">
        <v>888</v>
      </c>
      <c r="D276" s="8" t="s">
        <v>889</v>
      </c>
      <c r="E276" s="96" t="s">
        <v>13</v>
      </c>
      <c r="F276" s="9" t="s">
        <v>890</v>
      </c>
      <c r="G276" s="3">
        <v>2</v>
      </c>
      <c r="H276" s="75" t="s">
        <v>15</v>
      </c>
      <c r="I276" s="97" t="s">
        <v>891</v>
      </c>
      <c r="J276">
        <v>0.125</v>
      </c>
      <c r="M276" s="1" t="s">
        <v>4756</v>
      </c>
      <c r="N276" s="1" t="s">
        <v>4756</v>
      </c>
      <c r="O276" s="1" t="s">
        <v>4756</v>
      </c>
      <c r="P276" s="1">
        <f t="shared" si="24"/>
        <v>3</v>
      </c>
      <c r="Q276" s="1">
        <f t="shared" si="25"/>
        <v>0</v>
      </c>
      <c r="R276" s="56" t="s">
        <v>4756</v>
      </c>
      <c r="S276" s="57">
        <v>1</v>
      </c>
      <c r="T276" s="47">
        <v>0.125</v>
      </c>
      <c r="U276" s="49"/>
      <c r="X276">
        <v>0.31469999999999998</v>
      </c>
      <c r="Y276" s="1" t="s">
        <v>4754</v>
      </c>
      <c r="Z276" s="1" t="s">
        <v>4754</v>
      </c>
      <c r="AA276" s="1" t="s">
        <v>4756</v>
      </c>
      <c r="AB276" s="1">
        <f t="shared" si="26"/>
        <v>1</v>
      </c>
      <c r="AC276" s="1">
        <f t="shared" si="27"/>
        <v>0</v>
      </c>
      <c r="AD276" s="59" t="s">
        <v>4756</v>
      </c>
      <c r="AE276" s="58">
        <v>1</v>
      </c>
      <c r="AF276" s="48">
        <v>0.31469999999999998</v>
      </c>
      <c r="AG276" s="6"/>
      <c r="AH276" s="72">
        <v>2.5175999999999998</v>
      </c>
      <c r="AI276" s="73">
        <v>1.3320490837489745</v>
      </c>
      <c r="AJ276" s="74"/>
      <c r="AK276" s="73"/>
    </row>
    <row r="277" spans="1:37">
      <c r="A277" s="7" t="s">
        <v>1855</v>
      </c>
      <c r="B277" s="8" t="s">
        <v>1856</v>
      </c>
      <c r="C277" s="8" t="s">
        <v>1857</v>
      </c>
      <c r="D277" s="8" t="s">
        <v>1858</v>
      </c>
      <c r="E277" s="96" t="s">
        <v>64</v>
      </c>
      <c r="F277" s="9" t="s">
        <v>942</v>
      </c>
      <c r="G277" s="3">
        <v>37</v>
      </c>
      <c r="H277" s="75" t="s">
        <v>170</v>
      </c>
      <c r="I277" s="97" t="s">
        <v>1859</v>
      </c>
      <c r="J277">
        <v>0.1033</v>
      </c>
      <c r="M277" s="1" t="s">
        <v>4756</v>
      </c>
      <c r="N277" s="1" t="s">
        <v>4754</v>
      </c>
      <c r="O277" s="1" t="s">
        <v>4754</v>
      </c>
      <c r="P277" s="1">
        <f t="shared" si="24"/>
        <v>1</v>
      </c>
      <c r="Q277" s="1">
        <f t="shared" si="25"/>
        <v>0</v>
      </c>
      <c r="R277" s="56" t="s">
        <v>4756</v>
      </c>
      <c r="S277" s="57">
        <v>1</v>
      </c>
      <c r="T277" s="47">
        <v>0.1033</v>
      </c>
      <c r="U277" s="49"/>
      <c r="X277">
        <v>1.4610000000000001</v>
      </c>
      <c r="Y277" s="1" t="s">
        <v>4754</v>
      </c>
      <c r="Z277" s="1" t="s">
        <v>4754</v>
      </c>
      <c r="AA277" s="1" t="s">
        <v>4756</v>
      </c>
      <c r="AB277" s="1">
        <f t="shared" si="26"/>
        <v>1</v>
      </c>
      <c r="AC277" s="1">
        <f t="shared" si="27"/>
        <v>0</v>
      </c>
      <c r="AD277" s="59" t="s">
        <v>4756</v>
      </c>
      <c r="AE277" s="58">
        <v>1</v>
      </c>
      <c r="AF277" s="48">
        <v>1.4610000000000001</v>
      </c>
      <c r="AG277" s="6"/>
      <c r="AH277" s="72">
        <v>14.143272023233301</v>
      </c>
      <c r="AI277" s="73">
        <v>3.8220440188258014</v>
      </c>
      <c r="AJ277" s="74"/>
      <c r="AK277" s="73"/>
    </row>
    <row r="278" spans="1:37">
      <c r="A278" s="7" t="s">
        <v>3665</v>
      </c>
      <c r="B278" s="8" t="s">
        <v>3666</v>
      </c>
      <c r="C278" s="8" t="s">
        <v>3667</v>
      </c>
      <c r="D278" s="8" t="s">
        <v>3668</v>
      </c>
      <c r="E278" s="96" t="s">
        <v>13</v>
      </c>
      <c r="F278" s="9" t="s">
        <v>176</v>
      </c>
      <c r="G278" s="3">
        <v>2</v>
      </c>
      <c r="H278" s="75" t="s">
        <v>15</v>
      </c>
      <c r="I278" s="97" t="s">
        <v>3669</v>
      </c>
      <c r="K278">
        <v>3.2140000000000002E-2</v>
      </c>
      <c r="M278" s="1" t="s">
        <v>4754</v>
      </c>
      <c r="N278" s="1" t="s">
        <v>4756</v>
      </c>
      <c r="O278" s="1" t="s">
        <v>4754</v>
      </c>
      <c r="P278" s="1">
        <f t="shared" si="24"/>
        <v>1</v>
      </c>
      <c r="Q278" s="1">
        <f t="shared" si="25"/>
        <v>0</v>
      </c>
      <c r="R278" s="56" t="s">
        <v>4756</v>
      </c>
      <c r="S278" s="57">
        <v>1</v>
      </c>
      <c r="T278" s="47">
        <v>3.2140000000000002E-2</v>
      </c>
      <c r="U278" s="49"/>
      <c r="Y278" s="1" t="s">
        <v>4754</v>
      </c>
      <c r="Z278" s="1" t="s">
        <v>4754</v>
      </c>
      <c r="AA278" s="1" t="s">
        <v>4754</v>
      </c>
      <c r="AB278" s="1">
        <f t="shared" si="26"/>
        <v>0</v>
      </c>
      <c r="AC278" s="1">
        <f t="shared" si="27"/>
        <v>0</v>
      </c>
      <c r="AD278" s="59"/>
      <c r="AE278" s="58">
        <v>0</v>
      </c>
      <c r="AF278" s="48"/>
      <c r="AG278" s="6"/>
      <c r="AH278" s="72"/>
      <c r="AI278" s="73"/>
      <c r="AJ278" s="74"/>
      <c r="AK278" s="73"/>
    </row>
    <row r="279" spans="1:37">
      <c r="A279" s="7" t="s">
        <v>1701</v>
      </c>
      <c r="B279" s="8" t="s">
        <v>1702</v>
      </c>
      <c r="C279" s="8" t="s">
        <v>1703</v>
      </c>
      <c r="D279" s="8" t="s">
        <v>1704</v>
      </c>
      <c r="E279" s="96" t="s">
        <v>64</v>
      </c>
      <c r="F279" s="9" t="s">
        <v>1705</v>
      </c>
      <c r="G279" s="3">
        <v>83</v>
      </c>
      <c r="H279" s="75" t="s">
        <v>66</v>
      </c>
      <c r="I279" s="97" t="s">
        <v>1706</v>
      </c>
      <c r="K279">
        <v>6.5240000000000003E-3</v>
      </c>
      <c r="M279" s="1" t="s">
        <v>4754</v>
      </c>
      <c r="N279" s="1" t="s">
        <v>4756</v>
      </c>
      <c r="O279" s="1" t="s">
        <v>4756</v>
      </c>
      <c r="P279" s="1">
        <f t="shared" si="24"/>
        <v>2</v>
      </c>
      <c r="Q279" s="1">
        <f t="shared" si="25"/>
        <v>0</v>
      </c>
      <c r="R279" s="56" t="s">
        <v>4756</v>
      </c>
      <c r="S279" s="57">
        <v>1</v>
      </c>
      <c r="T279" s="47">
        <v>6.5240000000000003E-3</v>
      </c>
      <c r="U279" s="49"/>
      <c r="Y279" s="1" t="s">
        <v>4756</v>
      </c>
      <c r="Z279" s="1" t="s">
        <v>4754</v>
      </c>
      <c r="AA279" s="1" t="s">
        <v>4754</v>
      </c>
      <c r="AB279" s="1">
        <f t="shared" si="26"/>
        <v>1</v>
      </c>
      <c r="AC279" s="1">
        <f t="shared" si="27"/>
        <v>0</v>
      </c>
      <c r="AD279" s="59" t="s">
        <v>4756</v>
      </c>
      <c r="AE279" s="58">
        <v>0</v>
      </c>
      <c r="AF279" s="48"/>
      <c r="AG279" s="6"/>
      <c r="AH279" s="72"/>
      <c r="AI279" s="73"/>
      <c r="AJ279" s="74"/>
      <c r="AK279" s="73"/>
    </row>
    <row r="280" spans="1:37">
      <c r="A280" s="7" t="s">
        <v>7</v>
      </c>
      <c r="B280" s="8" t="s">
        <v>10</v>
      </c>
      <c r="C280" s="8" t="s">
        <v>11</v>
      </c>
      <c r="D280" s="8" t="s">
        <v>12</v>
      </c>
      <c r="E280" s="96" t="s">
        <v>13</v>
      </c>
      <c r="F280" s="9" t="s">
        <v>14</v>
      </c>
      <c r="G280" s="3">
        <v>2</v>
      </c>
      <c r="H280" s="75" t="s">
        <v>15</v>
      </c>
      <c r="I280" s="97" t="s">
        <v>16</v>
      </c>
      <c r="M280" s="1" t="s">
        <v>4754</v>
      </c>
      <c r="N280" s="1" t="s">
        <v>4754</v>
      </c>
      <c r="O280" s="1" t="s">
        <v>4754</v>
      </c>
      <c r="P280" s="1">
        <f t="shared" si="24"/>
        <v>0</v>
      </c>
      <c r="Q280" s="1">
        <f t="shared" si="25"/>
        <v>0</v>
      </c>
      <c r="R280" s="56"/>
      <c r="S280" s="57">
        <v>0</v>
      </c>
      <c r="T280" s="47"/>
      <c r="U280" s="49"/>
      <c r="V280">
        <v>99.96</v>
      </c>
      <c r="X280">
        <v>99.86</v>
      </c>
      <c r="Y280" s="1" t="s">
        <v>4755</v>
      </c>
      <c r="Z280" s="1" t="s">
        <v>4754</v>
      </c>
      <c r="AA280" s="1" t="s">
        <v>4755</v>
      </c>
      <c r="AB280" s="1">
        <f t="shared" si="26"/>
        <v>0</v>
      </c>
      <c r="AC280" s="1">
        <f t="shared" si="27"/>
        <v>2</v>
      </c>
      <c r="AD280" s="59" t="s">
        <v>4755</v>
      </c>
      <c r="AE280" s="58">
        <v>2</v>
      </c>
      <c r="AF280" s="48">
        <v>99.91</v>
      </c>
      <c r="AG280" s="6">
        <v>4.9999999999997158E-2</v>
      </c>
      <c r="AH280" s="72"/>
      <c r="AI280" s="73"/>
      <c r="AJ280" s="74"/>
      <c r="AK280" s="73"/>
    </row>
    <row r="281" spans="1:37">
      <c r="A281" s="7" t="s">
        <v>17</v>
      </c>
      <c r="B281" s="8" t="s">
        <v>18</v>
      </c>
      <c r="C281" s="8" t="s">
        <v>19</v>
      </c>
      <c r="D281" s="8" t="s">
        <v>20</v>
      </c>
      <c r="E281" s="96" t="s">
        <v>13</v>
      </c>
      <c r="F281" s="9" t="s">
        <v>21</v>
      </c>
      <c r="G281" s="3">
        <v>2</v>
      </c>
      <c r="H281" s="75" t="s">
        <v>15</v>
      </c>
      <c r="I281" s="97" t="s">
        <v>22</v>
      </c>
      <c r="M281" s="1" t="s">
        <v>4754</v>
      </c>
      <c r="N281" s="1" t="s">
        <v>4755</v>
      </c>
      <c r="O281" s="1" t="s">
        <v>4754</v>
      </c>
      <c r="P281" s="1">
        <f t="shared" si="24"/>
        <v>0</v>
      </c>
      <c r="Q281" s="1">
        <f t="shared" si="25"/>
        <v>1</v>
      </c>
      <c r="R281" s="56" t="s">
        <v>4755</v>
      </c>
      <c r="S281" s="57">
        <v>0</v>
      </c>
      <c r="T281" s="47"/>
      <c r="U281" s="49"/>
      <c r="W281">
        <v>100</v>
      </c>
      <c r="Y281" s="1" t="s">
        <v>4754</v>
      </c>
      <c r="Z281" s="1" t="s">
        <v>4755</v>
      </c>
      <c r="AA281" s="1" t="s">
        <v>4755</v>
      </c>
      <c r="AB281" s="1">
        <f t="shared" si="26"/>
        <v>0</v>
      </c>
      <c r="AC281" s="1">
        <f t="shared" si="27"/>
        <v>2</v>
      </c>
      <c r="AD281" s="59" t="s">
        <v>4755</v>
      </c>
      <c r="AE281" s="58">
        <v>1</v>
      </c>
      <c r="AF281" s="48">
        <v>100</v>
      </c>
      <c r="AG281" s="6"/>
      <c r="AH281" s="72"/>
      <c r="AI281" s="73"/>
      <c r="AJ281" s="74"/>
      <c r="AK281" s="73"/>
    </row>
    <row r="282" spans="1:37">
      <c r="A282" s="7" t="s">
        <v>42</v>
      </c>
      <c r="B282" s="8" t="s">
        <v>43</v>
      </c>
      <c r="C282" s="8" t="s">
        <v>44</v>
      </c>
      <c r="D282" s="8" t="s">
        <v>45</v>
      </c>
      <c r="E282" s="96" t="s">
        <v>40</v>
      </c>
      <c r="F282" s="9" t="s">
        <v>46</v>
      </c>
      <c r="G282" s="3">
        <v>2</v>
      </c>
      <c r="H282" s="75" t="s">
        <v>15</v>
      </c>
      <c r="I282" s="97" t="s">
        <v>47</v>
      </c>
      <c r="M282" s="1" t="s">
        <v>4755</v>
      </c>
      <c r="N282" s="1" t="s">
        <v>4755</v>
      </c>
      <c r="O282" s="1" t="s">
        <v>4754</v>
      </c>
      <c r="P282" s="1">
        <f t="shared" si="24"/>
        <v>0</v>
      </c>
      <c r="Q282" s="1">
        <f t="shared" si="25"/>
        <v>2</v>
      </c>
      <c r="R282" s="56" t="s">
        <v>4755</v>
      </c>
      <c r="S282" s="57">
        <v>0</v>
      </c>
      <c r="T282" s="47"/>
      <c r="U282" s="49"/>
      <c r="Y282" s="1" t="s">
        <v>4755</v>
      </c>
      <c r="Z282" s="1" t="s">
        <v>4755</v>
      </c>
      <c r="AA282" s="1" t="s">
        <v>4754</v>
      </c>
      <c r="AB282" s="1">
        <f t="shared" si="26"/>
        <v>0</v>
      </c>
      <c r="AC282" s="1">
        <f t="shared" si="27"/>
        <v>2</v>
      </c>
      <c r="AD282" s="59" t="s">
        <v>4755</v>
      </c>
      <c r="AE282" s="58">
        <v>0</v>
      </c>
      <c r="AF282" s="48"/>
      <c r="AG282" s="6"/>
      <c r="AH282" s="72"/>
      <c r="AI282" s="73"/>
      <c r="AJ282" s="74"/>
      <c r="AK282" s="73"/>
    </row>
    <row r="283" spans="1:37">
      <c r="A283" s="7" t="s">
        <v>54</v>
      </c>
      <c r="B283" s="8" t="s">
        <v>55</v>
      </c>
      <c r="C283" s="8" t="s">
        <v>56</v>
      </c>
      <c r="D283" s="8" t="s">
        <v>57</v>
      </c>
      <c r="E283" s="96" t="s">
        <v>13</v>
      </c>
      <c r="F283" s="9" t="s">
        <v>58</v>
      </c>
      <c r="G283" s="3">
        <v>2</v>
      </c>
      <c r="H283" s="75" t="s">
        <v>15</v>
      </c>
      <c r="I283" s="97" t="s">
        <v>59</v>
      </c>
      <c r="M283" s="1" t="s">
        <v>4754</v>
      </c>
      <c r="N283" s="1" t="s">
        <v>4754</v>
      </c>
      <c r="O283" s="1" t="s">
        <v>4754</v>
      </c>
      <c r="P283" s="1">
        <f t="shared" si="24"/>
        <v>0</v>
      </c>
      <c r="Q283" s="1">
        <f t="shared" si="25"/>
        <v>0</v>
      </c>
      <c r="R283" s="56"/>
      <c r="S283" s="57">
        <v>0</v>
      </c>
      <c r="T283" s="47"/>
      <c r="U283" s="49"/>
      <c r="Y283" s="1" t="s">
        <v>4754</v>
      </c>
      <c r="Z283" s="1" t="s">
        <v>4755</v>
      </c>
      <c r="AA283" s="1" t="s">
        <v>4754</v>
      </c>
      <c r="AB283" s="1">
        <f t="shared" si="26"/>
        <v>0</v>
      </c>
      <c r="AC283" s="1">
        <f t="shared" si="27"/>
        <v>1</v>
      </c>
      <c r="AD283" s="59" t="s">
        <v>4755</v>
      </c>
      <c r="AE283" s="58">
        <v>0</v>
      </c>
      <c r="AF283" s="48"/>
      <c r="AG283" s="6"/>
      <c r="AH283" s="72"/>
      <c r="AI283" s="73"/>
      <c r="AJ283" s="74"/>
      <c r="AK283" s="73"/>
    </row>
    <row r="284" spans="1:37">
      <c r="A284" s="7" t="s">
        <v>74</v>
      </c>
      <c r="B284" s="8" t="s">
        <v>75</v>
      </c>
      <c r="C284" s="8" t="s">
        <v>76</v>
      </c>
      <c r="D284" s="8" t="s">
        <v>77</v>
      </c>
      <c r="E284" s="96" t="s">
        <v>64</v>
      </c>
      <c r="F284" s="9" t="s">
        <v>78</v>
      </c>
      <c r="G284" s="3">
        <v>68</v>
      </c>
      <c r="H284" s="75" t="s">
        <v>66</v>
      </c>
      <c r="I284" s="97" t="s">
        <v>81</v>
      </c>
      <c r="M284" s="1" t="s">
        <v>4754</v>
      </c>
      <c r="N284" s="1" t="s">
        <v>4754</v>
      </c>
      <c r="O284" s="1" t="s">
        <v>4754</v>
      </c>
      <c r="P284" s="1">
        <f t="shared" si="24"/>
        <v>0</v>
      </c>
      <c r="Q284" s="1">
        <f t="shared" si="25"/>
        <v>0</v>
      </c>
      <c r="R284" s="56"/>
      <c r="S284" s="57">
        <v>0</v>
      </c>
      <c r="T284" s="47"/>
      <c r="U284" s="49"/>
      <c r="Y284" s="1" t="s">
        <v>4756</v>
      </c>
      <c r="Z284" s="1" t="s">
        <v>4754</v>
      </c>
      <c r="AA284" s="1" t="s">
        <v>4754</v>
      </c>
      <c r="AB284" s="1">
        <f t="shared" si="26"/>
        <v>1</v>
      </c>
      <c r="AC284" s="1">
        <f t="shared" si="27"/>
        <v>0</v>
      </c>
      <c r="AD284" s="59" t="s">
        <v>4756</v>
      </c>
      <c r="AE284" s="58">
        <v>0</v>
      </c>
      <c r="AF284" s="48"/>
      <c r="AG284" s="6"/>
      <c r="AH284" s="72"/>
      <c r="AI284" s="73"/>
      <c r="AJ284" s="74"/>
      <c r="AK284" s="73"/>
    </row>
    <row r="285" spans="1:37">
      <c r="A285" s="7" t="s">
        <v>106</v>
      </c>
      <c r="B285" s="8" t="s">
        <v>107</v>
      </c>
      <c r="C285" s="8" t="s">
        <v>108</v>
      </c>
      <c r="D285" s="8" t="s">
        <v>109</v>
      </c>
      <c r="E285" s="96" t="s">
        <v>110</v>
      </c>
      <c r="F285" s="9" t="s">
        <v>111</v>
      </c>
      <c r="G285" s="3">
        <v>2</v>
      </c>
      <c r="H285" s="75" t="s">
        <v>15</v>
      </c>
      <c r="I285" s="97" t="s">
        <v>112</v>
      </c>
      <c r="M285" s="1" t="s">
        <v>4754</v>
      </c>
      <c r="N285" s="1" t="s">
        <v>4755</v>
      </c>
      <c r="O285" s="1" t="s">
        <v>4755</v>
      </c>
      <c r="P285" s="1">
        <f t="shared" si="24"/>
        <v>0</v>
      </c>
      <c r="Q285" s="1">
        <f t="shared" si="25"/>
        <v>2</v>
      </c>
      <c r="R285" s="56" t="s">
        <v>4755</v>
      </c>
      <c r="S285" s="57">
        <v>0</v>
      </c>
      <c r="T285" s="47"/>
      <c r="U285" s="49"/>
      <c r="Y285" s="1" t="s">
        <v>4755</v>
      </c>
      <c r="Z285" s="1" t="s">
        <v>4754</v>
      </c>
      <c r="AA285" s="1" t="s">
        <v>4755</v>
      </c>
      <c r="AB285" s="1">
        <f t="shared" si="26"/>
        <v>0</v>
      </c>
      <c r="AC285" s="1">
        <f t="shared" si="27"/>
        <v>2</v>
      </c>
      <c r="AD285" s="59" t="s">
        <v>4755</v>
      </c>
      <c r="AE285" s="58">
        <v>0</v>
      </c>
      <c r="AF285" s="48"/>
      <c r="AG285" s="6"/>
      <c r="AH285" s="72"/>
      <c r="AI285" s="73"/>
      <c r="AJ285" s="74"/>
      <c r="AK285" s="73"/>
    </row>
    <row r="286" spans="1:37">
      <c r="A286" s="7" t="s">
        <v>131</v>
      </c>
      <c r="B286" s="8" t="s">
        <v>132</v>
      </c>
      <c r="C286" s="8" t="s">
        <v>133</v>
      </c>
      <c r="D286" s="8" t="s">
        <v>134</v>
      </c>
      <c r="E286" s="96" t="s">
        <v>135</v>
      </c>
      <c r="F286" s="9" t="s">
        <v>136</v>
      </c>
      <c r="G286" s="3">
        <v>1</v>
      </c>
      <c r="H286" s="75" t="s">
        <v>34</v>
      </c>
      <c r="I286" s="97" t="s">
        <v>137</v>
      </c>
      <c r="M286" s="1" t="s">
        <v>4754</v>
      </c>
      <c r="N286" s="1" t="s">
        <v>4754</v>
      </c>
      <c r="O286" s="1" t="s">
        <v>4756</v>
      </c>
      <c r="P286" s="1">
        <f t="shared" si="24"/>
        <v>1</v>
      </c>
      <c r="Q286" s="1">
        <f t="shared" si="25"/>
        <v>0</v>
      </c>
      <c r="R286" s="56" t="s">
        <v>4756</v>
      </c>
      <c r="S286" s="57">
        <v>0</v>
      </c>
      <c r="T286" s="47"/>
      <c r="U286" s="49"/>
      <c r="Y286" s="1" t="s">
        <v>4754</v>
      </c>
      <c r="Z286" s="1" t="s">
        <v>4754</v>
      </c>
      <c r="AA286" s="1" t="s">
        <v>4756</v>
      </c>
      <c r="AB286" s="1">
        <f t="shared" si="26"/>
        <v>1</v>
      </c>
      <c r="AC286" s="1">
        <f t="shared" si="27"/>
        <v>0</v>
      </c>
      <c r="AD286" s="59" t="s">
        <v>4756</v>
      </c>
      <c r="AE286" s="58">
        <v>0</v>
      </c>
      <c r="AF286" s="48"/>
      <c r="AG286" s="6"/>
      <c r="AH286" s="72"/>
      <c r="AI286" s="73"/>
      <c r="AJ286" s="74"/>
      <c r="AK286" s="73"/>
    </row>
    <row r="287" spans="1:37">
      <c r="A287" s="7" t="s">
        <v>138</v>
      </c>
      <c r="B287" s="8" t="s">
        <v>139</v>
      </c>
      <c r="C287" s="8" t="s">
        <v>140</v>
      </c>
      <c r="D287" s="8" t="s">
        <v>141</v>
      </c>
      <c r="E287" s="96" t="s">
        <v>135</v>
      </c>
      <c r="F287" s="9" t="s">
        <v>142</v>
      </c>
      <c r="G287" s="3">
        <v>27</v>
      </c>
      <c r="H287" s="75" t="s">
        <v>143</v>
      </c>
      <c r="I287" s="97" t="s">
        <v>144</v>
      </c>
      <c r="M287" s="1" t="s">
        <v>4756</v>
      </c>
      <c r="N287" s="1" t="s">
        <v>4754</v>
      </c>
      <c r="O287" s="1" t="s">
        <v>4754</v>
      </c>
      <c r="P287" s="1">
        <f t="shared" si="24"/>
        <v>1</v>
      </c>
      <c r="Q287" s="1">
        <f t="shared" si="25"/>
        <v>0</v>
      </c>
      <c r="R287" s="56" t="s">
        <v>4756</v>
      </c>
      <c r="S287" s="57">
        <v>0</v>
      </c>
      <c r="T287" s="47"/>
      <c r="U287" s="49"/>
      <c r="Y287" s="1" t="s">
        <v>4754</v>
      </c>
      <c r="Z287" s="1" t="s">
        <v>4754</v>
      </c>
      <c r="AA287" s="1" t="s">
        <v>4754</v>
      </c>
      <c r="AB287" s="1">
        <f t="shared" si="26"/>
        <v>0</v>
      </c>
      <c r="AC287" s="1">
        <f t="shared" si="27"/>
        <v>0</v>
      </c>
      <c r="AD287" s="59"/>
      <c r="AE287" s="58">
        <v>0</v>
      </c>
      <c r="AF287" s="48"/>
      <c r="AG287" s="6"/>
      <c r="AH287" s="72"/>
      <c r="AI287" s="73"/>
      <c r="AJ287" s="74"/>
      <c r="AK287" s="73"/>
    </row>
    <row r="288" spans="1:37">
      <c r="A288" s="7" t="s">
        <v>145</v>
      </c>
      <c r="B288" s="8" t="s">
        <v>146</v>
      </c>
      <c r="C288" s="8" t="s">
        <v>147</v>
      </c>
      <c r="D288" s="8" t="s">
        <v>148</v>
      </c>
      <c r="E288" s="96" t="s">
        <v>64</v>
      </c>
      <c r="F288" s="9" t="s">
        <v>149</v>
      </c>
      <c r="G288" s="3">
        <v>74</v>
      </c>
      <c r="H288" s="75" t="s">
        <v>66</v>
      </c>
      <c r="I288" s="97" t="s">
        <v>150</v>
      </c>
      <c r="M288" s="1" t="s">
        <v>4756</v>
      </c>
      <c r="N288" s="1" t="s">
        <v>4754</v>
      </c>
      <c r="O288" s="1" t="s">
        <v>4754</v>
      </c>
      <c r="P288" s="1">
        <f t="shared" si="24"/>
        <v>1</v>
      </c>
      <c r="Q288" s="1">
        <f t="shared" si="25"/>
        <v>0</v>
      </c>
      <c r="R288" s="56" t="s">
        <v>4756</v>
      </c>
      <c r="S288" s="57">
        <v>0</v>
      </c>
      <c r="T288" s="47"/>
      <c r="U288" s="49"/>
      <c r="Y288" s="1" t="s">
        <v>4754</v>
      </c>
      <c r="Z288" s="1" t="s">
        <v>4754</v>
      </c>
      <c r="AA288" s="1" t="s">
        <v>4754</v>
      </c>
      <c r="AB288" s="1">
        <f t="shared" si="26"/>
        <v>0</v>
      </c>
      <c r="AC288" s="1">
        <f t="shared" si="27"/>
        <v>0</v>
      </c>
      <c r="AD288" s="59"/>
      <c r="AE288" s="58">
        <v>0</v>
      </c>
      <c r="AF288" s="48"/>
      <c r="AG288" s="6"/>
      <c r="AH288" s="72"/>
      <c r="AI288" s="73"/>
      <c r="AJ288" s="74"/>
      <c r="AK288" s="73"/>
    </row>
    <row r="289" spans="1:37">
      <c r="A289" s="7" t="s">
        <v>158</v>
      </c>
      <c r="B289" s="8" t="s">
        <v>159</v>
      </c>
      <c r="C289" s="8" t="s">
        <v>160</v>
      </c>
      <c r="D289" s="8" t="s">
        <v>161</v>
      </c>
      <c r="E289" s="96" t="s">
        <v>40</v>
      </c>
      <c r="F289" s="9" t="s">
        <v>162</v>
      </c>
      <c r="G289" s="3">
        <v>2</v>
      </c>
      <c r="H289" s="75" t="s">
        <v>15</v>
      </c>
      <c r="I289" s="97" t="s">
        <v>163</v>
      </c>
      <c r="M289" s="1" t="s">
        <v>4754</v>
      </c>
      <c r="N289" s="1" t="s">
        <v>4754</v>
      </c>
      <c r="O289" s="1" t="s">
        <v>4754</v>
      </c>
      <c r="P289" s="1">
        <f t="shared" si="24"/>
        <v>0</v>
      </c>
      <c r="Q289" s="1">
        <f t="shared" si="25"/>
        <v>0</v>
      </c>
      <c r="R289" s="56"/>
      <c r="S289" s="57">
        <v>0</v>
      </c>
      <c r="T289" s="47"/>
      <c r="U289" s="49"/>
      <c r="Y289" s="1" t="s">
        <v>4754</v>
      </c>
      <c r="Z289" s="1" t="s">
        <v>4756</v>
      </c>
      <c r="AA289" s="1" t="s">
        <v>4754</v>
      </c>
      <c r="AB289" s="1">
        <f t="shared" si="26"/>
        <v>1</v>
      </c>
      <c r="AC289" s="1">
        <f t="shared" si="27"/>
        <v>0</v>
      </c>
      <c r="AD289" s="59" t="s">
        <v>4756</v>
      </c>
      <c r="AE289" s="58">
        <v>0</v>
      </c>
      <c r="AF289" s="48"/>
      <c r="AG289" s="6"/>
      <c r="AH289" s="72"/>
      <c r="AI289" s="73"/>
      <c r="AJ289" s="74"/>
      <c r="AK289" s="73"/>
    </row>
    <row r="290" spans="1:37">
      <c r="A290" s="7" t="s">
        <v>164</v>
      </c>
      <c r="B290" s="8" t="s">
        <v>165</v>
      </c>
      <c r="C290" s="8" t="s">
        <v>166</v>
      </c>
      <c r="D290" s="8" t="s">
        <v>167</v>
      </c>
      <c r="E290" s="96" t="s">
        <v>64</v>
      </c>
      <c r="F290" s="9" t="s">
        <v>168</v>
      </c>
      <c r="G290" s="3">
        <v>41</v>
      </c>
      <c r="H290" s="75" t="s">
        <v>170</v>
      </c>
      <c r="I290" s="97" t="s">
        <v>171</v>
      </c>
      <c r="M290" s="1" t="s">
        <v>4754</v>
      </c>
      <c r="N290" s="1" t="s">
        <v>4754</v>
      </c>
      <c r="O290" s="1" t="s">
        <v>4754</v>
      </c>
      <c r="P290" s="1">
        <f t="shared" si="24"/>
        <v>0</v>
      </c>
      <c r="Q290" s="1">
        <f t="shared" si="25"/>
        <v>0</v>
      </c>
      <c r="R290" s="56"/>
      <c r="S290" s="57">
        <v>0</v>
      </c>
      <c r="T290" s="47"/>
      <c r="U290" s="49"/>
      <c r="Y290" s="1" t="s">
        <v>4754</v>
      </c>
      <c r="Z290" s="1" t="s">
        <v>4754</v>
      </c>
      <c r="AA290" s="1" t="s">
        <v>4756</v>
      </c>
      <c r="AB290" s="1">
        <f t="shared" si="26"/>
        <v>1</v>
      </c>
      <c r="AC290" s="1">
        <f t="shared" si="27"/>
        <v>0</v>
      </c>
      <c r="AD290" s="59" t="s">
        <v>4756</v>
      </c>
      <c r="AE290" s="58">
        <v>0</v>
      </c>
      <c r="AF290" s="48"/>
      <c r="AG290" s="6"/>
      <c r="AH290" s="72"/>
      <c r="AI290" s="73"/>
      <c r="AJ290" s="74"/>
      <c r="AK290" s="73"/>
    </row>
    <row r="291" spans="1:37">
      <c r="A291" s="7" t="s">
        <v>164</v>
      </c>
      <c r="B291" s="8" t="s">
        <v>165</v>
      </c>
      <c r="C291" s="8" t="s">
        <v>166</v>
      </c>
      <c r="D291" s="8" t="s">
        <v>167</v>
      </c>
      <c r="E291" s="96" t="s">
        <v>64</v>
      </c>
      <c r="F291" s="9" t="s">
        <v>168</v>
      </c>
      <c r="G291" s="3">
        <v>78</v>
      </c>
      <c r="H291" s="75" t="s">
        <v>66</v>
      </c>
      <c r="I291" s="97" t="s">
        <v>169</v>
      </c>
      <c r="M291" s="1" t="s">
        <v>4756</v>
      </c>
      <c r="N291" s="1" t="s">
        <v>4754</v>
      </c>
      <c r="O291" s="1" t="s">
        <v>4754</v>
      </c>
      <c r="P291" s="1">
        <f t="shared" si="24"/>
        <v>1</v>
      </c>
      <c r="Q291" s="1">
        <f t="shared" si="25"/>
        <v>0</v>
      </c>
      <c r="R291" s="56" t="s">
        <v>4756</v>
      </c>
      <c r="S291" s="57">
        <v>0</v>
      </c>
      <c r="T291" s="47"/>
      <c r="U291" s="49"/>
      <c r="Y291" s="1" t="s">
        <v>4754</v>
      </c>
      <c r="Z291" s="1" t="s">
        <v>4754</v>
      </c>
      <c r="AA291" s="1" t="s">
        <v>4756</v>
      </c>
      <c r="AB291" s="1">
        <f t="shared" si="26"/>
        <v>1</v>
      </c>
      <c r="AC291" s="1">
        <f t="shared" si="27"/>
        <v>0</v>
      </c>
      <c r="AD291" s="59" t="s">
        <v>4756</v>
      </c>
      <c r="AE291" s="58">
        <v>0</v>
      </c>
      <c r="AF291" s="48"/>
      <c r="AG291" s="6"/>
      <c r="AH291" s="72"/>
      <c r="AI291" s="73"/>
      <c r="AJ291" s="74"/>
      <c r="AK291" s="73"/>
    </row>
    <row r="292" spans="1:37">
      <c r="A292" s="7" t="s">
        <v>172</v>
      </c>
      <c r="B292" s="8" t="s">
        <v>173</v>
      </c>
      <c r="C292" s="8" t="s">
        <v>174</v>
      </c>
      <c r="D292" s="8" t="s">
        <v>175</v>
      </c>
      <c r="E292" s="96" t="s">
        <v>104</v>
      </c>
      <c r="F292" s="9" t="s">
        <v>176</v>
      </c>
      <c r="G292" s="3">
        <v>29</v>
      </c>
      <c r="H292" s="75" t="s">
        <v>177</v>
      </c>
      <c r="I292" s="97" t="s">
        <v>178</v>
      </c>
      <c r="M292" s="1" t="s">
        <v>4754</v>
      </c>
      <c r="N292" s="1" t="s">
        <v>4756</v>
      </c>
      <c r="O292" s="1" t="s">
        <v>4756</v>
      </c>
      <c r="P292" s="1">
        <f t="shared" si="24"/>
        <v>2</v>
      </c>
      <c r="Q292" s="1">
        <f t="shared" si="25"/>
        <v>0</v>
      </c>
      <c r="R292" s="56" t="s">
        <v>4756</v>
      </c>
      <c r="S292" s="57">
        <v>0</v>
      </c>
      <c r="T292" s="47"/>
      <c r="U292" s="49"/>
      <c r="Y292" s="1" t="s">
        <v>4754</v>
      </c>
      <c r="Z292" s="1" t="s">
        <v>4754</v>
      </c>
      <c r="AA292" s="1" t="s">
        <v>4756</v>
      </c>
      <c r="AB292" s="1">
        <f t="shared" si="26"/>
        <v>1</v>
      </c>
      <c r="AC292" s="1">
        <f t="shared" si="27"/>
        <v>0</v>
      </c>
      <c r="AD292" s="59" t="s">
        <v>4756</v>
      </c>
      <c r="AE292" s="58">
        <v>0</v>
      </c>
      <c r="AF292" s="48"/>
      <c r="AG292" s="6"/>
      <c r="AH292" s="72"/>
      <c r="AI292" s="73"/>
      <c r="AJ292" s="74"/>
      <c r="AK292" s="73"/>
    </row>
    <row r="293" spans="1:37">
      <c r="A293" s="7" t="s">
        <v>179</v>
      </c>
      <c r="B293" s="8" t="s">
        <v>180</v>
      </c>
      <c r="C293" s="8" t="s">
        <v>181</v>
      </c>
      <c r="D293" s="8" t="s">
        <v>182</v>
      </c>
      <c r="E293" s="96" t="s">
        <v>64</v>
      </c>
      <c r="F293" s="9" t="s">
        <v>183</v>
      </c>
      <c r="G293" s="3">
        <v>47</v>
      </c>
      <c r="H293" s="75" t="s">
        <v>170</v>
      </c>
      <c r="I293" s="97" t="s">
        <v>184</v>
      </c>
      <c r="M293" s="1" t="s">
        <v>4754</v>
      </c>
      <c r="N293" s="1" t="s">
        <v>4756</v>
      </c>
      <c r="O293" s="1" t="s">
        <v>4754</v>
      </c>
      <c r="P293" s="1">
        <f t="shared" si="24"/>
        <v>1</v>
      </c>
      <c r="Q293" s="1">
        <f t="shared" si="25"/>
        <v>0</v>
      </c>
      <c r="R293" s="56" t="s">
        <v>4756</v>
      </c>
      <c r="S293" s="57">
        <v>0</v>
      </c>
      <c r="T293" s="47"/>
      <c r="U293" s="49"/>
      <c r="Y293" s="1" t="s">
        <v>4754</v>
      </c>
      <c r="Z293" s="1" t="s">
        <v>4754</v>
      </c>
      <c r="AA293" s="1" t="s">
        <v>4756</v>
      </c>
      <c r="AB293" s="1">
        <f t="shared" si="26"/>
        <v>1</v>
      </c>
      <c r="AC293" s="1">
        <f t="shared" si="27"/>
        <v>0</v>
      </c>
      <c r="AD293" s="59" t="s">
        <v>4756</v>
      </c>
      <c r="AE293" s="58">
        <v>0</v>
      </c>
      <c r="AF293" s="48"/>
      <c r="AG293" s="6"/>
      <c r="AH293" s="72"/>
      <c r="AI293" s="73"/>
      <c r="AJ293" s="74"/>
      <c r="AK293" s="73"/>
    </row>
    <row r="294" spans="1:37">
      <c r="A294" s="7" t="s">
        <v>203</v>
      </c>
      <c r="B294" s="8" t="s">
        <v>204</v>
      </c>
      <c r="C294" s="8" t="s">
        <v>205</v>
      </c>
      <c r="D294" s="8" t="s">
        <v>206</v>
      </c>
      <c r="E294" s="96" t="s">
        <v>40</v>
      </c>
      <c r="F294" s="9" t="s">
        <v>207</v>
      </c>
      <c r="G294" s="3">
        <v>1</v>
      </c>
      <c r="H294" s="75" t="s">
        <v>34</v>
      </c>
      <c r="I294" s="97" t="s">
        <v>208</v>
      </c>
      <c r="M294" s="1" t="s">
        <v>4754</v>
      </c>
      <c r="N294" s="1" t="s">
        <v>4754</v>
      </c>
      <c r="O294" s="1" t="s">
        <v>4754</v>
      </c>
      <c r="P294" s="1">
        <f t="shared" si="24"/>
        <v>0</v>
      </c>
      <c r="Q294" s="1">
        <f t="shared" si="25"/>
        <v>0</v>
      </c>
      <c r="R294" s="56"/>
      <c r="S294" s="57">
        <v>0</v>
      </c>
      <c r="T294" s="47"/>
      <c r="U294" s="49"/>
      <c r="Y294" s="1" t="s">
        <v>4754</v>
      </c>
      <c r="Z294" s="1" t="s">
        <v>4754</v>
      </c>
      <c r="AA294" s="1" t="s">
        <v>4755</v>
      </c>
      <c r="AB294" s="1">
        <f t="shared" si="26"/>
        <v>0</v>
      </c>
      <c r="AC294" s="1">
        <f t="shared" si="27"/>
        <v>1</v>
      </c>
      <c r="AD294" s="59" t="s">
        <v>4755</v>
      </c>
      <c r="AE294" s="58">
        <v>0</v>
      </c>
      <c r="AF294" s="48"/>
      <c r="AG294" s="6"/>
      <c r="AH294" s="72"/>
      <c r="AI294" s="73"/>
      <c r="AJ294" s="74"/>
      <c r="AK294" s="73"/>
    </row>
    <row r="295" spans="1:37">
      <c r="A295" s="7" t="s">
        <v>214</v>
      </c>
      <c r="B295" s="8" t="s">
        <v>215</v>
      </c>
      <c r="C295" s="8" t="s">
        <v>216</v>
      </c>
      <c r="D295" s="8" t="s">
        <v>217</v>
      </c>
      <c r="E295" s="96" t="s">
        <v>40</v>
      </c>
      <c r="F295" s="9" t="s">
        <v>218</v>
      </c>
      <c r="G295" s="3">
        <v>2</v>
      </c>
      <c r="H295" s="75" t="s">
        <v>15</v>
      </c>
      <c r="I295" s="97" t="s">
        <v>219</v>
      </c>
      <c r="M295" s="1" t="s">
        <v>4755</v>
      </c>
      <c r="N295" s="1" t="s">
        <v>4754</v>
      </c>
      <c r="O295" s="1" t="s">
        <v>4754</v>
      </c>
      <c r="P295" s="1">
        <f t="shared" si="24"/>
        <v>0</v>
      </c>
      <c r="Q295" s="1">
        <f t="shared" si="25"/>
        <v>1</v>
      </c>
      <c r="R295" s="56" t="s">
        <v>4755</v>
      </c>
      <c r="S295" s="57">
        <v>0</v>
      </c>
      <c r="T295" s="47"/>
      <c r="U295" s="49"/>
      <c r="Y295" s="1" t="s">
        <v>4754</v>
      </c>
      <c r="Z295" s="1" t="s">
        <v>4754</v>
      </c>
      <c r="AA295" s="1" t="s">
        <v>4754</v>
      </c>
      <c r="AB295" s="1">
        <f t="shared" si="26"/>
        <v>0</v>
      </c>
      <c r="AC295" s="1">
        <f t="shared" si="27"/>
        <v>0</v>
      </c>
      <c r="AD295" s="59"/>
      <c r="AE295" s="58">
        <v>0</v>
      </c>
      <c r="AF295" s="48"/>
      <c r="AG295" s="6"/>
      <c r="AH295" s="72"/>
      <c r="AI295" s="73"/>
      <c r="AJ295" s="74"/>
      <c r="AK295" s="73"/>
    </row>
    <row r="296" spans="1:37">
      <c r="A296" s="7" t="s">
        <v>244</v>
      </c>
      <c r="B296" s="8" t="s">
        <v>245</v>
      </c>
      <c r="C296" s="8" t="s">
        <v>246</v>
      </c>
      <c r="D296" s="8" t="s">
        <v>247</v>
      </c>
      <c r="E296" s="96" t="s">
        <v>64</v>
      </c>
      <c r="F296" s="9" t="s">
        <v>248</v>
      </c>
      <c r="G296" s="3">
        <v>51</v>
      </c>
      <c r="H296" s="75" t="s">
        <v>66</v>
      </c>
      <c r="I296" s="97" t="s">
        <v>249</v>
      </c>
      <c r="M296" s="1" t="s">
        <v>4754</v>
      </c>
      <c r="N296" s="1" t="s">
        <v>4754</v>
      </c>
      <c r="O296" s="1" t="s">
        <v>4754</v>
      </c>
      <c r="P296" s="1">
        <f t="shared" si="24"/>
        <v>0</v>
      </c>
      <c r="Q296" s="1">
        <f t="shared" si="25"/>
        <v>0</v>
      </c>
      <c r="R296" s="56"/>
      <c r="S296" s="57">
        <v>0</v>
      </c>
      <c r="T296" s="47"/>
      <c r="U296" s="49"/>
      <c r="Y296" s="1" t="s">
        <v>4754</v>
      </c>
      <c r="Z296" s="1" t="s">
        <v>4754</v>
      </c>
      <c r="AA296" s="1" t="s">
        <v>4754</v>
      </c>
      <c r="AB296" s="1">
        <f t="shared" si="26"/>
        <v>0</v>
      </c>
      <c r="AC296" s="1">
        <f t="shared" si="27"/>
        <v>0</v>
      </c>
      <c r="AD296" s="59"/>
      <c r="AE296" s="58">
        <v>0</v>
      </c>
      <c r="AF296" s="48"/>
      <c r="AG296" s="6"/>
      <c r="AH296" s="72"/>
      <c r="AI296" s="73"/>
      <c r="AJ296" s="74"/>
      <c r="AK296" s="73"/>
    </row>
    <row r="297" spans="1:37">
      <c r="A297" s="7" t="s">
        <v>256</v>
      </c>
      <c r="B297" s="8" t="s">
        <v>257</v>
      </c>
      <c r="C297" s="8" t="s">
        <v>258</v>
      </c>
      <c r="D297" s="8" t="s">
        <v>259</v>
      </c>
      <c r="E297" s="96" t="s">
        <v>13</v>
      </c>
      <c r="F297" s="9">
        <v>0</v>
      </c>
      <c r="G297" s="3">
        <v>2</v>
      </c>
      <c r="H297" s="75" t="s">
        <v>15</v>
      </c>
      <c r="I297" s="97" t="s">
        <v>260</v>
      </c>
      <c r="M297" s="1" t="s">
        <v>4755</v>
      </c>
      <c r="N297" s="1" t="s">
        <v>4755</v>
      </c>
      <c r="O297" s="1" t="s">
        <v>4754</v>
      </c>
      <c r="P297" s="1">
        <f t="shared" si="24"/>
        <v>0</v>
      </c>
      <c r="Q297" s="1">
        <f t="shared" si="25"/>
        <v>2</v>
      </c>
      <c r="R297" s="56" t="s">
        <v>4755</v>
      </c>
      <c r="S297" s="57">
        <v>0</v>
      </c>
      <c r="T297" s="47"/>
      <c r="U297" s="49"/>
      <c r="Y297" s="1" t="s">
        <v>4754</v>
      </c>
      <c r="Z297" s="1" t="s">
        <v>4754</v>
      </c>
      <c r="AA297" s="1" t="s">
        <v>4754</v>
      </c>
      <c r="AB297" s="1">
        <f t="shared" si="26"/>
        <v>0</v>
      </c>
      <c r="AC297" s="1">
        <f t="shared" si="27"/>
        <v>0</v>
      </c>
      <c r="AD297" s="59"/>
      <c r="AE297" s="58">
        <v>0</v>
      </c>
      <c r="AF297" s="48"/>
      <c r="AG297" s="6"/>
      <c r="AH297" s="72"/>
      <c r="AI297" s="73"/>
      <c r="AJ297" s="74"/>
      <c r="AK297" s="73"/>
    </row>
    <row r="298" spans="1:37">
      <c r="A298" s="7" t="s">
        <v>266</v>
      </c>
      <c r="B298" s="8" t="s">
        <v>267</v>
      </c>
      <c r="C298" s="8" t="s">
        <v>268</v>
      </c>
      <c r="D298" s="8" t="s">
        <v>269</v>
      </c>
      <c r="E298" s="96" t="s">
        <v>13</v>
      </c>
      <c r="F298" s="9">
        <v>0</v>
      </c>
      <c r="G298" s="3">
        <v>2</v>
      </c>
      <c r="H298" s="75" t="s">
        <v>15</v>
      </c>
      <c r="I298" s="97" t="s">
        <v>270</v>
      </c>
      <c r="M298" s="1" t="s">
        <v>4755</v>
      </c>
      <c r="N298" s="1" t="s">
        <v>4754</v>
      </c>
      <c r="O298" s="1" t="s">
        <v>4754</v>
      </c>
      <c r="P298" s="1">
        <f t="shared" si="24"/>
        <v>0</v>
      </c>
      <c r="Q298" s="1">
        <f t="shared" si="25"/>
        <v>1</v>
      </c>
      <c r="R298" s="56" t="s">
        <v>4755</v>
      </c>
      <c r="S298" s="57">
        <v>0</v>
      </c>
      <c r="T298" s="47"/>
      <c r="U298" s="49"/>
      <c r="Y298" s="1" t="s">
        <v>4754</v>
      </c>
      <c r="Z298" s="1" t="s">
        <v>4754</v>
      </c>
      <c r="AA298" s="1" t="s">
        <v>4754</v>
      </c>
      <c r="AB298" s="1">
        <f t="shared" si="26"/>
        <v>0</v>
      </c>
      <c r="AC298" s="1">
        <f t="shared" si="27"/>
        <v>0</v>
      </c>
      <c r="AD298" s="59"/>
      <c r="AE298" s="58">
        <v>0</v>
      </c>
      <c r="AF298" s="48"/>
      <c r="AG298" s="6"/>
      <c r="AH298" s="72"/>
      <c r="AI298" s="73"/>
      <c r="AJ298" s="74"/>
      <c r="AK298" s="73"/>
    </row>
    <row r="299" spans="1:37">
      <c r="A299" s="7" t="s">
        <v>271</v>
      </c>
      <c r="B299" s="8" t="s">
        <v>272</v>
      </c>
      <c r="C299" s="8" t="s">
        <v>273</v>
      </c>
      <c r="D299" s="8" t="s">
        <v>274</v>
      </c>
      <c r="E299" s="96" t="s">
        <v>64</v>
      </c>
      <c r="F299" s="9" t="s">
        <v>275</v>
      </c>
      <c r="G299" s="3">
        <v>88</v>
      </c>
      <c r="H299" s="75" t="s">
        <v>66</v>
      </c>
      <c r="I299" s="97" t="s">
        <v>276</v>
      </c>
      <c r="M299" s="1" t="s">
        <v>4756</v>
      </c>
      <c r="N299" s="1" t="s">
        <v>4754</v>
      </c>
      <c r="O299" s="1" t="s">
        <v>4754</v>
      </c>
      <c r="P299" s="1">
        <f t="shared" si="24"/>
        <v>1</v>
      </c>
      <c r="Q299" s="1">
        <f t="shared" si="25"/>
        <v>0</v>
      </c>
      <c r="R299" s="56" t="s">
        <v>4756</v>
      </c>
      <c r="S299" s="57">
        <v>0</v>
      </c>
      <c r="T299" s="47"/>
      <c r="U299" s="49"/>
      <c r="Y299" s="1" t="s">
        <v>4754</v>
      </c>
      <c r="Z299" s="1" t="s">
        <v>4754</v>
      </c>
      <c r="AA299" s="1" t="s">
        <v>4754</v>
      </c>
      <c r="AB299" s="1">
        <f t="shared" si="26"/>
        <v>0</v>
      </c>
      <c r="AC299" s="1">
        <f t="shared" si="27"/>
        <v>0</v>
      </c>
      <c r="AD299" s="59"/>
      <c r="AE299" s="58">
        <v>0</v>
      </c>
      <c r="AF299" s="48"/>
      <c r="AG299" s="6"/>
      <c r="AH299" s="72"/>
      <c r="AI299" s="73"/>
      <c r="AJ299" s="74"/>
      <c r="AK299" s="73"/>
    </row>
    <row r="300" spans="1:37">
      <c r="A300" s="7" t="s">
        <v>282</v>
      </c>
      <c r="B300" s="8" t="s">
        <v>283</v>
      </c>
      <c r="C300" s="8" t="s">
        <v>284</v>
      </c>
      <c r="D300" s="8" t="s">
        <v>285</v>
      </c>
      <c r="E300" s="96" t="s">
        <v>64</v>
      </c>
      <c r="F300" s="9" t="s">
        <v>286</v>
      </c>
      <c r="G300" s="3">
        <v>60</v>
      </c>
      <c r="H300" s="75" t="s">
        <v>66</v>
      </c>
      <c r="I300" s="97" t="s">
        <v>287</v>
      </c>
      <c r="M300" s="1" t="s">
        <v>4754</v>
      </c>
      <c r="N300" s="1" t="s">
        <v>4754</v>
      </c>
      <c r="O300" s="1" t="s">
        <v>4754</v>
      </c>
      <c r="P300" s="1">
        <f t="shared" si="24"/>
        <v>0</v>
      </c>
      <c r="Q300" s="1">
        <f t="shared" si="25"/>
        <v>0</v>
      </c>
      <c r="R300" s="56"/>
      <c r="S300" s="57">
        <v>0</v>
      </c>
      <c r="T300" s="47"/>
      <c r="U300" s="49"/>
      <c r="Y300" s="1" t="s">
        <v>4754</v>
      </c>
      <c r="Z300" s="1" t="s">
        <v>4754</v>
      </c>
      <c r="AA300" s="1" t="s">
        <v>4754</v>
      </c>
      <c r="AB300" s="1">
        <f t="shared" si="26"/>
        <v>0</v>
      </c>
      <c r="AC300" s="1">
        <f t="shared" si="27"/>
        <v>0</v>
      </c>
      <c r="AD300" s="59"/>
      <c r="AE300" s="58">
        <v>0</v>
      </c>
      <c r="AF300" s="48"/>
      <c r="AG300" s="6"/>
      <c r="AH300" s="72"/>
      <c r="AI300" s="73"/>
      <c r="AJ300" s="74"/>
      <c r="AK300" s="73"/>
    </row>
    <row r="301" spans="1:37">
      <c r="A301" s="7" t="s">
        <v>288</v>
      </c>
      <c r="B301" s="8" t="s">
        <v>289</v>
      </c>
      <c r="C301" s="8" t="s">
        <v>290</v>
      </c>
      <c r="D301" s="8" t="s">
        <v>291</v>
      </c>
      <c r="E301" s="96" t="s">
        <v>13</v>
      </c>
      <c r="F301" s="9" t="s">
        <v>292</v>
      </c>
      <c r="G301" s="3">
        <v>1</v>
      </c>
      <c r="H301" s="75" t="s">
        <v>34</v>
      </c>
      <c r="I301" s="97" t="s">
        <v>293</v>
      </c>
      <c r="M301" s="1" t="s">
        <v>4755</v>
      </c>
      <c r="N301" s="1" t="s">
        <v>4754</v>
      </c>
      <c r="O301" s="1" t="s">
        <v>4754</v>
      </c>
      <c r="P301" s="1">
        <f t="shared" si="24"/>
        <v>0</v>
      </c>
      <c r="Q301" s="1">
        <f t="shared" si="25"/>
        <v>1</v>
      </c>
      <c r="R301" s="56" t="s">
        <v>4755</v>
      </c>
      <c r="S301" s="57">
        <v>0</v>
      </c>
      <c r="T301" s="47"/>
      <c r="U301" s="49"/>
      <c r="Y301" s="1" t="s">
        <v>4754</v>
      </c>
      <c r="Z301" s="1" t="s">
        <v>4754</v>
      </c>
      <c r="AA301" s="1" t="s">
        <v>4754</v>
      </c>
      <c r="AB301" s="1">
        <f t="shared" si="26"/>
        <v>0</v>
      </c>
      <c r="AC301" s="1">
        <f t="shared" si="27"/>
        <v>0</v>
      </c>
      <c r="AD301" s="59"/>
      <c r="AE301" s="58">
        <v>0</v>
      </c>
      <c r="AF301" s="48"/>
      <c r="AG301" s="6"/>
      <c r="AH301" s="72"/>
      <c r="AI301" s="73"/>
      <c r="AJ301" s="74"/>
      <c r="AK301" s="73"/>
    </row>
    <row r="302" spans="1:37">
      <c r="A302" s="7" t="s">
        <v>307</v>
      </c>
      <c r="B302" s="8" t="s">
        <v>308</v>
      </c>
      <c r="C302" s="8" t="s">
        <v>309</v>
      </c>
      <c r="D302" s="8" t="s">
        <v>310</v>
      </c>
      <c r="E302" s="96" t="s">
        <v>97</v>
      </c>
      <c r="F302" s="9" t="s">
        <v>311</v>
      </c>
      <c r="G302" s="3">
        <v>1</v>
      </c>
      <c r="H302" s="75" t="s">
        <v>34</v>
      </c>
      <c r="I302" s="97" t="s">
        <v>312</v>
      </c>
      <c r="M302" s="1" t="s">
        <v>4756</v>
      </c>
      <c r="N302" s="1" t="s">
        <v>4754</v>
      </c>
      <c r="O302" s="1" t="s">
        <v>4754</v>
      </c>
      <c r="P302" s="1">
        <f t="shared" si="24"/>
        <v>1</v>
      </c>
      <c r="Q302" s="1">
        <f t="shared" si="25"/>
        <v>0</v>
      </c>
      <c r="R302" s="56" t="s">
        <v>4756</v>
      </c>
      <c r="S302" s="57">
        <v>0</v>
      </c>
      <c r="T302" s="47"/>
      <c r="U302" s="49"/>
      <c r="Y302" s="1" t="s">
        <v>4754</v>
      </c>
      <c r="Z302" s="1" t="s">
        <v>4754</v>
      </c>
      <c r="AA302" s="1" t="s">
        <v>4754</v>
      </c>
      <c r="AB302" s="1">
        <f t="shared" si="26"/>
        <v>0</v>
      </c>
      <c r="AC302" s="1">
        <f t="shared" si="27"/>
        <v>0</v>
      </c>
      <c r="AD302" s="59"/>
      <c r="AE302" s="58">
        <v>0</v>
      </c>
      <c r="AF302" s="48"/>
      <c r="AG302" s="6"/>
      <c r="AH302" s="72"/>
      <c r="AI302" s="73"/>
      <c r="AJ302" s="74"/>
      <c r="AK302" s="73"/>
    </row>
    <row r="303" spans="1:37">
      <c r="A303" s="7" t="s">
        <v>325</v>
      </c>
      <c r="B303" s="8" t="s">
        <v>326</v>
      </c>
      <c r="C303" s="8" t="s">
        <v>327</v>
      </c>
      <c r="D303" s="8" t="s">
        <v>328</v>
      </c>
      <c r="E303" s="96" t="s">
        <v>64</v>
      </c>
      <c r="F303" s="9" t="s">
        <v>329</v>
      </c>
      <c r="G303" s="3">
        <v>1</v>
      </c>
      <c r="H303" s="75" t="s">
        <v>34</v>
      </c>
      <c r="I303" s="97" t="s">
        <v>330</v>
      </c>
      <c r="M303" s="1" t="s">
        <v>4755</v>
      </c>
      <c r="N303" s="1" t="s">
        <v>4754</v>
      </c>
      <c r="O303" s="1" t="s">
        <v>4754</v>
      </c>
      <c r="P303" s="1">
        <f t="shared" si="24"/>
        <v>0</v>
      </c>
      <c r="Q303" s="1">
        <f t="shared" si="25"/>
        <v>1</v>
      </c>
      <c r="R303" s="56" t="s">
        <v>4755</v>
      </c>
      <c r="S303" s="57">
        <v>0</v>
      </c>
      <c r="T303" s="47"/>
      <c r="U303" s="49"/>
      <c r="Y303" s="1" t="s">
        <v>4754</v>
      </c>
      <c r="Z303" s="1" t="s">
        <v>4754</v>
      </c>
      <c r="AA303" s="1" t="s">
        <v>4754</v>
      </c>
      <c r="AB303" s="1">
        <f t="shared" si="26"/>
        <v>0</v>
      </c>
      <c r="AC303" s="1">
        <f t="shared" si="27"/>
        <v>0</v>
      </c>
      <c r="AD303" s="59"/>
      <c r="AE303" s="58">
        <v>0</v>
      </c>
      <c r="AF303" s="48"/>
      <c r="AG303" s="6"/>
      <c r="AH303" s="72"/>
      <c r="AI303" s="73"/>
      <c r="AJ303" s="74"/>
      <c r="AK303" s="73"/>
    </row>
    <row r="304" spans="1:37">
      <c r="A304" s="7" t="s">
        <v>331</v>
      </c>
      <c r="B304" s="8" t="s">
        <v>332</v>
      </c>
      <c r="C304" s="8" t="s">
        <v>333</v>
      </c>
      <c r="D304" s="8" t="s">
        <v>334</v>
      </c>
      <c r="E304" s="96" t="s">
        <v>64</v>
      </c>
      <c r="F304" s="9" t="s">
        <v>335</v>
      </c>
      <c r="G304" s="3">
        <v>58</v>
      </c>
      <c r="H304" s="75" t="s">
        <v>129</v>
      </c>
      <c r="I304" s="97" t="s">
        <v>336</v>
      </c>
      <c r="M304" s="1" t="s">
        <v>4754</v>
      </c>
      <c r="N304" s="1" t="s">
        <v>4756</v>
      </c>
      <c r="O304" s="1" t="s">
        <v>4754</v>
      </c>
      <c r="P304" s="1">
        <f t="shared" si="24"/>
        <v>1</v>
      </c>
      <c r="Q304" s="1">
        <f t="shared" si="25"/>
        <v>0</v>
      </c>
      <c r="R304" s="56" t="s">
        <v>4756</v>
      </c>
      <c r="S304" s="57">
        <v>0</v>
      </c>
      <c r="T304" s="47"/>
      <c r="U304" s="49"/>
      <c r="Y304" s="1" t="s">
        <v>4754</v>
      </c>
      <c r="Z304" s="1" t="s">
        <v>4754</v>
      </c>
      <c r="AA304" s="1" t="s">
        <v>4756</v>
      </c>
      <c r="AB304" s="1">
        <f t="shared" si="26"/>
        <v>1</v>
      </c>
      <c r="AC304" s="1">
        <f t="shared" si="27"/>
        <v>0</v>
      </c>
      <c r="AD304" s="59" t="s">
        <v>4756</v>
      </c>
      <c r="AE304" s="58">
        <v>0</v>
      </c>
      <c r="AF304" s="48"/>
      <c r="AG304" s="6"/>
      <c r="AH304" s="72"/>
      <c r="AI304" s="73"/>
      <c r="AJ304" s="74"/>
      <c r="AK304" s="73"/>
    </row>
    <row r="305" spans="1:37">
      <c r="A305" s="7" t="s">
        <v>379</v>
      </c>
      <c r="B305" s="8" t="s">
        <v>380</v>
      </c>
      <c r="C305" s="8" t="s">
        <v>381</v>
      </c>
      <c r="D305" s="8" t="s">
        <v>382</v>
      </c>
      <c r="E305" s="96" t="s">
        <v>64</v>
      </c>
      <c r="F305" s="9" t="s">
        <v>383</v>
      </c>
      <c r="G305" s="3">
        <v>2</v>
      </c>
      <c r="H305" s="75" t="s">
        <v>15</v>
      </c>
      <c r="I305" s="97" t="s">
        <v>384</v>
      </c>
      <c r="M305" s="1" t="s">
        <v>4754</v>
      </c>
      <c r="N305" s="1" t="s">
        <v>4754</v>
      </c>
      <c r="O305" s="1" t="s">
        <v>4754</v>
      </c>
      <c r="P305" s="1">
        <f t="shared" si="24"/>
        <v>0</v>
      </c>
      <c r="Q305" s="1">
        <f t="shared" si="25"/>
        <v>0</v>
      </c>
      <c r="R305" s="56"/>
      <c r="S305" s="57">
        <v>0</v>
      </c>
      <c r="T305" s="47"/>
      <c r="U305" s="49"/>
      <c r="Y305" s="1" t="s">
        <v>4754</v>
      </c>
      <c r="Z305" s="1" t="s">
        <v>4754</v>
      </c>
      <c r="AA305" s="1" t="s">
        <v>4754</v>
      </c>
      <c r="AB305" s="1">
        <f t="shared" si="26"/>
        <v>0</v>
      </c>
      <c r="AC305" s="1">
        <f t="shared" si="27"/>
        <v>0</v>
      </c>
      <c r="AD305" s="59"/>
      <c r="AE305" s="58">
        <v>0</v>
      </c>
      <c r="AF305" s="48"/>
      <c r="AG305" s="6"/>
      <c r="AH305" s="72"/>
      <c r="AI305" s="73"/>
      <c r="AJ305" s="74"/>
      <c r="AK305" s="73"/>
    </row>
    <row r="306" spans="1:37">
      <c r="A306" s="7" t="s">
        <v>385</v>
      </c>
      <c r="B306" s="8" t="s">
        <v>386</v>
      </c>
      <c r="C306" s="8" t="s">
        <v>387</v>
      </c>
      <c r="D306" s="8" t="s">
        <v>388</v>
      </c>
      <c r="E306" s="96" t="s">
        <v>27</v>
      </c>
      <c r="F306" s="9" t="s">
        <v>389</v>
      </c>
      <c r="G306" s="3">
        <v>1</v>
      </c>
      <c r="H306" s="75" t="s">
        <v>34</v>
      </c>
      <c r="I306" s="97" t="s">
        <v>390</v>
      </c>
      <c r="M306" s="1" t="s">
        <v>4754</v>
      </c>
      <c r="N306" s="1" t="s">
        <v>4754</v>
      </c>
      <c r="O306" s="1" t="s">
        <v>4754</v>
      </c>
      <c r="P306" s="1">
        <f t="shared" si="24"/>
        <v>0</v>
      </c>
      <c r="Q306" s="1">
        <f t="shared" si="25"/>
        <v>0</v>
      </c>
      <c r="R306" s="56"/>
      <c r="S306" s="57">
        <v>0</v>
      </c>
      <c r="T306" s="47"/>
      <c r="U306" s="49"/>
      <c r="Y306" s="1" t="s">
        <v>4754</v>
      </c>
      <c r="Z306" s="1" t="s">
        <v>4754</v>
      </c>
      <c r="AA306" s="1" t="s">
        <v>4755</v>
      </c>
      <c r="AB306" s="1">
        <f t="shared" si="26"/>
        <v>0</v>
      </c>
      <c r="AC306" s="1">
        <f t="shared" si="27"/>
        <v>1</v>
      </c>
      <c r="AD306" s="59" t="s">
        <v>4755</v>
      </c>
      <c r="AE306" s="58">
        <v>0</v>
      </c>
      <c r="AF306" s="48"/>
      <c r="AG306" s="6"/>
      <c r="AH306" s="72"/>
      <c r="AI306" s="73"/>
      <c r="AJ306" s="74"/>
      <c r="AK306" s="73"/>
    </row>
    <row r="307" spans="1:37">
      <c r="A307" s="7" t="s">
        <v>396</v>
      </c>
      <c r="B307" s="8" t="s">
        <v>397</v>
      </c>
      <c r="C307" s="8" t="s">
        <v>398</v>
      </c>
      <c r="D307" s="8" t="s">
        <v>399</v>
      </c>
      <c r="E307" s="96" t="s">
        <v>64</v>
      </c>
      <c r="F307" s="9">
        <v>0</v>
      </c>
      <c r="G307" s="3">
        <v>41</v>
      </c>
      <c r="H307" s="75" t="s">
        <v>323</v>
      </c>
      <c r="I307" s="97" t="s">
        <v>401</v>
      </c>
      <c r="M307" s="1" t="s">
        <v>4754</v>
      </c>
      <c r="N307" s="1" t="s">
        <v>4754</v>
      </c>
      <c r="O307" s="1" t="s">
        <v>4754</v>
      </c>
      <c r="P307" s="1">
        <f t="shared" si="24"/>
        <v>0</v>
      </c>
      <c r="Q307" s="1">
        <f t="shared" si="25"/>
        <v>0</v>
      </c>
      <c r="R307" s="56"/>
      <c r="S307" s="57">
        <v>0</v>
      </c>
      <c r="T307" s="47"/>
      <c r="U307" s="49"/>
      <c r="Y307" s="1" t="s">
        <v>4754</v>
      </c>
      <c r="Z307" s="1" t="s">
        <v>4754</v>
      </c>
      <c r="AA307" s="1" t="s">
        <v>4754</v>
      </c>
      <c r="AB307" s="1">
        <f t="shared" si="26"/>
        <v>0</v>
      </c>
      <c r="AC307" s="1">
        <f t="shared" si="27"/>
        <v>0</v>
      </c>
      <c r="AD307" s="59"/>
      <c r="AE307" s="58">
        <v>0</v>
      </c>
      <c r="AF307" s="48"/>
      <c r="AG307" s="6"/>
      <c r="AH307" s="72"/>
      <c r="AI307" s="73"/>
      <c r="AJ307" s="74"/>
      <c r="AK307" s="73"/>
    </row>
    <row r="308" spans="1:37">
      <c r="A308" s="7" t="s">
        <v>396</v>
      </c>
      <c r="B308" s="8" t="s">
        <v>397</v>
      </c>
      <c r="C308" s="8" t="s">
        <v>398</v>
      </c>
      <c r="D308" s="8" t="s">
        <v>399</v>
      </c>
      <c r="E308" s="96" t="s">
        <v>64</v>
      </c>
      <c r="F308" s="9">
        <v>0</v>
      </c>
      <c r="G308" s="3">
        <v>45</v>
      </c>
      <c r="H308" s="75" t="s">
        <v>66</v>
      </c>
      <c r="I308" s="97" t="s">
        <v>400</v>
      </c>
      <c r="M308" s="1" t="s">
        <v>4756</v>
      </c>
      <c r="N308" s="1" t="s">
        <v>4754</v>
      </c>
      <c r="O308" s="1" t="s">
        <v>4754</v>
      </c>
      <c r="P308" s="1">
        <f t="shared" si="24"/>
        <v>1</v>
      </c>
      <c r="Q308" s="1">
        <f t="shared" si="25"/>
        <v>0</v>
      </c>
      <c r="R308" s="56" t="s">
        <v>4756</v>
      </c>
      <c r="S308" s="57">
        <v>0</v>
      </c>
      <c r="T308" s="47"/>
      <c r="U308" s="49"/>
      <c r="W308">
        <v>64.56</v>
      </c>
      <c r="Y308" s="1" t="s">
        <v>4754</v>
      </c>
      <c r="Z308" s="1" t="s">
        <v>4755</v>
      </c>
      <c r="AA308" s="1" t="s">
        <v>4754</v>
      </c>
      <c r="AB308" s="1">
        <f t="shared" si="26"/>
        <v>0</v>
      </c>
      <c r="AC308" s="1">
        <f t="shared" si="27"/>
        <v>1</v>
      </c>
      <c r="AD308" s="59" t="s">
        <v>4755</v>
      </c>
      <c r="AE308" s="58">
        <v>1</v>
      </c>
      <c r="AF308" s="48">
        <v>64.56</v>
      </c>
      <c r="AG308" s="6"/>
      <c r="AH308" s="72"/>
      <c r="AI308" s="73"/>
      <c r="AJ308" s="74"/>
      <c r="AK308" s="73"/>
    </row>
    <row r="309" spans="1:37">
      <c r="A309" s="7" t="s">
        <v>407</v>
      </c>
      <c r="B309" s="8" t="s">
        <v>408</v>
      </c>
      <c r="C309" s="8" t="s">
        <v>409</v>
      </c>
      <c r="D309" s="8" t="s">
        <v>410</v>
      </c>
      <c r="E309" s="96" t="s">
        <v>64</v>
      </c>
      <c r="F309" s="9" t="s">
        <v>411</v>
      </c>
      <c r="G309" s="3">
        <v>61</v>
      </c>
      <c r="H309" s="75" t="s">
        <v>129</v>
      </c>
      <c r="I309" s="97" t="s">
        <v>412</v>
      </c>
      <c r="M309" s="1" t="s">
        <v>4756</v>
      </c>
      <c r="N309" s="1" t="s">
        <v>4754</v>
      </c>
      <c r="O309" s="1" t="s">
        <v>4754</v>
      </c>
      <c r="P309" s="1">
        <f t="shared" si="24"/>
        <v>1</v>
      </c>
      <c r="Q309" s="1">
        <f t="shared" si="25"/>
        <v>0</v>
      </c>
      <c r="R309" s="56" t="s">
        <v>4756</v>
      </c>
      <c r="S309" s="57">
        <v>0</v>
      </c>
      <c r="T309" s="47"/>
      <c r="U309" s="49"/>
      <c r="Y309" s="1" t="s">
        <v>4754</v>
      </c>
      <c r="Z309" s="1" t="s">
        <v>4754</v>
      </c>
      <c r="AA309" s="1" t="s">
        <v>4754</v>
      </c>
      <c r="AB309" s="1">
        <f t="shared" si="26"/>
        <v>0</v>
      </c>
      <c r="AC309" s="1">
        <f t="shared" si="27"/>
        <v>0</v>
      </c>
      <c r="AD309" s="59"/>
      <c r="AE309" s="58">
        <v>0</v>
      </c>
      <c r="AF309" s="48"/>
      <c r="AG309" s="6"/>
      <c r="AH309" s="72"/>
      <c r="AI309" s="73"/>
      <c r="AJ309" s="74"/>
      <c r="AK309" s="73"/>
    </row>
    <row r="310" spans="1:37">
      <c r="A310" s="7" t="s">
        <v>434</v>
      </c>
      <c r="B310" s="8" t="s">
        <v>435</v>
      </c>
      <c r="C310" s="8" t="s">
        <v>436</v>
      </c>
      <c r="D310" s="8" t="s">
        <v>437</v>
      </c>
      <c r="E310" s="96" t="s">
        <v>40</v>
      </c>
      <c r="F310" s="9">
        <v>0</v>
      </c>
      <c r="G310" s="3">
        <v>27</v>
      </c>
      <c r="H310" s="75" t="s">
        <v>358</v>
      </c>
      <c r="I310" s="97" t="s">
        <v>438</v>
      </c>
      <c r="M310" s="1" t="s">
        <v>4756</v>
      </c>
      <c r="N310" s="1" t="s">
        <v>4754</v>
      </c>
      <c r="O310" s="1" t="s">
        <v>4754</v>
      </c>
      <c r="P310" s="1">
        <f t="shared" si="24"/>
        <v>1</v>
      </c>
      <c r="Q310" s="1">
        <f t="shared" si="25"/>
        <v>0</v>
      </c>
      <c r="R310" s="56" t="s">
        <v>4756</v>
      </c>
      <c r="S310" s="57">
        <v>0</v>
      </c>
      <c r="T310" s="47"/>
      <c r="U310" s="49"/>
      <c r="Y310" s="1" t="s">
        <v>4754</v>
      </c>
      <c r="Z310" s="1" t="s">
        <v>4754</v>
      </c>
      <c r="AA310" s="1" t="s">
        <v>4756</v>
      </c>
      <c r="AB310" s="1">
        <f t="shared" si="26"/>
        <v>1</v>
      </c>
      <c r="AC310" s="1">
        <f t="shared" si="27"/>
        <v>0</v>
      </c>
      <c r="AD310" s="59" t="s">
        <v>4756</v>
      </c>
      <c r="AE310" s="58">
        <v>0</v>
      </c>
      <c r="AF310" s="48"/>
      <c r="AG310" s="6"/>
      <c r="AH310" s="72"/>
      <c r="AI310" s="73"/>
      <c r="AJ310" s="74"/>
      <c r="AK310" s="73"/>
    </row>
    <row r="311" spans="1:37">
      <c r="A311" s="7" t="s">
        <v>460</v>
      </c>
      <c r="B311" s="8" t="s">
        <v>461</v>
      </c>
      <c r="C311" s="8" t="s">
        <v>462</v>
      </c>
      <c r="D311" s="8" t="s">
        <v>463</v>
      </c>
      <c r="E311" s="96" t="s">
        <v>64</v>
      </c>
      <c r="F311" s="9" t="s">
        <v>464</v>
      </c>
      <c r="G311" s="3">
        <v>57</v>
      </c>
      <c r="H311" s="75" t="s">
        <v>66</v>
      </c>
      <c r="I311" s="97" t="s">
        <v>465</v>
      </c>
      <c r="M311" s="1" t="s">
        <v>4754</v>
      </c>
      <c r="N311" s="1" t="s">
        <v>4754</v>
      </c>
      <c r="O311" s="1" t="s">
        <v>4754</v>
      </c>
      <c r="P311" s="1">
        <f t="shared" si="24"/>
        <v>0</v>
      </c>
      <c r="Q311" s="1">
        <f t="shared" si="25"/>
        <v>0</v>
      </c>
      <c r="R311" s="56"/>
      <c r="S311" s="57">
        <v>0</v>
      </c>
      <c r="T311" s="47"/>
      <c r="U311" s="49"/>
      <c r="V311">
        <v>13.56</v>
      </c>
      <c r="Y311" s="1" t="s">
        <v>4756</v>
      </c>
      <c r="Z311" s="1" t="s">
        <v>4754</v>
      </c>
      <c r="AA311" s="1" t="s">
        <v>4754</v>
      </c>
      <c r="AB311" s="1">
        <f t="shared" si="26"/>
        <v>1</v>
      </c>
      <c r="AC311" s="1">
        <f t="shared" si="27"/>
        <v>0</v>
      </c>
      <c r="AD311" s="59" t="s">
        <v>4756</v>
      </c>
      <c r="AE311" s="58">
        <v>1</v>
      </c>
      <c r="AF311" s="48">
        <v>13.56</v>
      </c>
      <c r="AG311" s="6"/>
      <c r="AH311" s="72"/>
      <c r="AI311" s="73"/>
      <c r="AJ311" s="74"/>
      <c r="AK311" s="73"/>
    </row>
    <row r="312" spans="1:37">
      <c r="A312" s="7" t="s">
        <v>466</v>
      </c>
      <c r="B312" s="8" t="s">
        <v>467</v>
      </c>
      <c r="C312" s="8" t="s">
        <v>468</v>
      </c>
      <c r="D312" s="8" t="s">
        <v>469</v>
      </c>
      <c r="E312" s="96" t="s">
        <v>27</v>
      </c>
      <c r="F312" s="9" t="s">
        <v>470</v>
      </c>
      <c r="G312" s="3">
        <v>1</v>
      </c>
      <c r="H312" s="75" t="s">
        <v>34</v>
      </c>
      <c r="I312" s="97" t="s">
        <v>471</v>
      </c>
      <c r="M312" s="1" t="s">
        <v>4754</v>
      </c>
      <c r="N312" s="1" t="s">
        <v>4754</v>
      </c>
      <c r="O312" s="1" t="s">
        <v>4754</v>
      </c>
      <c r="P312" s="1">
        <f t="shared" si="24"/>
        <v>0</v>
      </c>
      <c r="Q312" s="1">
        <f t="shared" si="25"/>
        <v>0</v>
      </c>
      <c r="R312" s="56"/>
      <c r="S312" s="57">
        <v>0</v>
      </c>
      <c r="T312" s="47"/>
      <c r="U312" s="49"/>
      <c r="Y312" s="1" t="s">
        <v>4754</v>
      </c>
      <c r="Z312" s="1" t="s">
        <v>4754</v>
      </c>
      <c r="AA312" s="1" t="s">
        <v>4755</v>
      </c>
      <c r="AB312" s="1">
        <f t="shared" si="26"/>
        <v>0</v>
      </c>
      <c r="AC312" s="1">
        <f t="shared" si="27"/>
        <v>1</v>
      </c>
      <c r="AD312" s="59" t="s">
        <v>4755</v>
      </c>
      <c r="AE312" s="58">
        <v>0</v>
      </c>
      <c r="AF312" s="48"/>
      <c r="AG312" s="6"/>
      <c r="AH312" s="72"/>
      <c r="AI312" s="73"/>
      <c r="AJ312" s="74"/>
      <c r="AK312" s="73"/>
    </row>
    <row r="313" spans="1:37">
      <c r="A313" s="7" t="s">
        <v>478</v>
      </c>
      <c r="B313" s="8" t="s">
        <v>479</v>
      </c>
      <c r="C313" s="8" t="s">
        <v>480</v>
      </c>
      <c r="D313" s="8" t="s">
        <v>481</v>
      </c>
      <c r="E313" s="96" t="s">
        <v>482</v>
      </c>
      <c r="F313" s="9" t="s">
        <v>483</v>
      </c>
      <c r="G313" s="3">
        <v>2</v>
      </c>
      <c r="H313" s="75" t="s">
        <v>15</v>
      </c>
      <c r="I313" s="97" t="s">
        <v>484</v>
      </c>
      <c r="M313" s="1" t="s">
        <v>4755</v>
      </c>
      <c r="N313" s="1" t="s">
        <v>4754</v>
      </c>
      <c r="O313" s="1" t="s">
        <v>4754</v>
      </c>
      <c r="P313" s="1">
        <f t="shared" si="24"/>
        <v>0</v>
      </c>
      <c r="Q313" s="1">
        <f t="shared" si="25"/>
        <v>1</v>
      </c>
      <c r="R313" s="56" t="s">
        <v>4755</v>
      </c>
      <c r="S313" s="57">
        <v>0</v>
      </c>
      <c r="T313" s="47"/>
      <c r="U313" s="49"/>
      <c r="Y313" s="1" t="s">
        <v>4754</v>
      </c>
      <c r="Z313" s="1" t="s">
        <v>4754</v>
      </c>
      <c r="AA313" s="1" t="s">
        <v>4754</v>
      </c>
      <c r="AB313" s="1">
        <f t="shared" si="26"/>
        <v>0</v>
      </c>
      <c r="AC313" s="1">
        <f t="shared" si="27"/>
        <v>0</v>
      </c>
      <c r="AD313" s="59"/>
      <c r="AE313" s="58">
        <v>0</v>
      </c>
      <c r="AF313" s="48"/>
      <c r="AG313" s="6"/>
      <c r="AH313" s="72"/>
      <c r="AI313" s="73"/>
      <c r="AJ313" s="74"/>
      <c r="AK313" s="73"/>
    </row>
    <row r="314" spans="1:37">
      <c r="A314" s="7" t="s">
        <v>507</v>
      </c>
      <c r="B314" s="8" t="s">
        <v>508</v>
      </c>
      <c r="C314" s="8" t="s">
        <v>509</v>
      </c>
      <c r="D314" s="8" t="s">
        <v>510</v>
      </c>
      <c r="E314" s="96" t="s">
        <v>104</v>
      </c>
      <c r="F314" s="9">
        <v>0</v>
      </c>
      <c r="G314" s="3">
        <v>2</v>
      </c>
      <c r="H314" s="75" t="s">
        <v>15</v>
      </c>
      <c r="I314" s="97" t="s">
        <v>511</v>
      </c>
      <c r="M314" s="1" t="s">
        <v>4754</v>
      </c>
      <c r="N314" s="1" t="s">
        <v>4755</v>
      </c>
      <c r="O314" s="1" t="s">
        <v>4754</v>
      </c>
      <c r="P314" s="1">
        <f t="shared" si="24"/>
        <v>0</v>
      </c>
      <c r="Q314" s="1">
        <f t="shared" si="25"/>
        <v>1</v>
      </c>
      <c r="R314" s="56" t="s">
        <v>4755</v>
      </c>
      <c r="S314" s="57">
        <v>0</v>
      </c>
      <c r="T314" s="47"/>
      <c r="U314" s="49"/>
      <c r="Y314" s="1" t="s">
        <v>4755</v>
      </c>
      <c r="Z314" s="1" t="s">
        <v>4754</v>
      </c>
      <c r="AA314" s="1" t="s">
        <v>4754</v>
      </c>
      <c r="AB314" s="1">
        <f t="shared" si="26"/>
        <v>0</v>
      </c>
      <c r="AC314" s="1">
        <f t="shared" si="27"/>
        <v>1</v>
      </c>
      <c r="AD314" s="59" t="s">
        <v>4755</v>
      </c>
      <c r="AE314" s="58">
        <v>0</v>
      </c>
      <c r="AF314" s="48"/>
      <c r="AG314" s="6"/>
      <c r="AH314" s="72"/>
      <c r="AI314" s="73"/>
      <c r="AJ314" s="74"/>
      <c r="AK314" s="73"/>
    </row>
    <row r="315" spans="1:37">
      <c r="A315" s="7" t="s">
        <v>507</v>
      </c>
      <c r="B315" s="8" t="s">
        <v>508</v>
      </c>
      <c r="C315" s="8" t="s">
        <v>509</v>
      </c>
      <c r="D315" s="8" t="s">
        <v>510</v>
      </c>
      <c r="E315" s="96" t="s">
        <v>104</v>
      </c>
      <c r="F315" s="9">
        <v>0</v>
      </c>
      <c r="G315" s="3">
        <v>24</v>
      </c>
      <c r="H315" s="75" t="s">
        <v>358</v>
      </c>
      <c r="I315" s="97" t="s">
        <v>512</v>
      </c>
      <c r="M315" s="1" t="s">
        <v>4754</v>
      </c>
      <c r="N315" s="1" t="s">
        <v>4754</v>
      </c>
      <c r="O315" s="1" t="s">
        <v>4754</v>
      </c>
      <c r="P315" s="1">
        <f t="shared" si="24"/>
        <v>0</v>
      </c>
      <c r="Q315" s="1">
        <f t="shared" si="25"/>
        <v>0</v>
      </c>
      <c r="R315" s="56"/>
      <c r="S315" s="57">
        <v>0</v>
      </c>
      <c r="T315" s="47"/>
      <c r="U315" s="49"/>
      <c r="Y315" s="1" t="s">
        <v>4754</v>
      </c>
      <c r="Z315" s="1" t="s">
        <v>4754</v>
      </c>
      <c r="AA315" s="1" t="s">
        <v>4754</v>
      </c>
      <c r="AB315" s="1">
        <f t="shared" si="26"/>
        <v>0</v>
      </c>
      <c r="AC315" s="1">
        <f t="shared" si="27"/>
        <v>0</v>
      </c>
      <c r="AD315" s="59"/>
      <c r="AE315" s="58">
        <v>0</v>
      </c>
      <c r="AF315" s="48"/>
      <c r="AG315" s="6"/>
      <c r="AH315" s="72"/>
      <c r="AI315" s="73"/>
      <c r="AJ315" s="74"/>
      <c r="AK315" s="73"/>
    </row>
    <row r="316" spans="1:37">
      <c r="A316" s="7" t="s">
        <v>513</v>
      </c>
      <c r="B316" s="8" t="s">
        <v>514</v>
      </c>
      <c r="C316" s="8" t="s">
        <v>515</v>
      </c>
      <c r="D316" s="8" t="s">
        <v>516</v>
      </c>
      <c r="E316" s="96" t="s">
        <v>27</v>
      </c>
      <c r="F316" s="9" t="s">
        <v>517</v>
      </c>
      <c r="G316" s="3">
        <v>2</v>
      </c>
      <c r="H316" s="75" t="s">
        <v>15</v>
      </c>
      <c r="I316" s="97" t="s">
        <v>518</v>
      </c>
      <c r="M316" s="1" t="s">
        <v>4754</v>
      </c>
      <c r="N316" s="1" t="s">
        <v>4756</v>
      </c>
      <c r="O316" s="1" t="s">
        <v>4754</v>
      </c>
      <c r="P316" s="1">
        <f t="shared" si="24"/>
        <v>1</v>
      </c>
      <c r="Q316" s="1">
        <f t="shared" si="25"/>
        <v>0</v>
      </c>
      <c r="R316" s="56" t="s">
        <v>4756</v>
      </c>
      <c r="S316" s="57">
        <v>0</v>
      </c>
      <c r="T316" s="47"/>
      <c r="U316" s="49"/>
      <c r="Y316" s="1" t="s">
        <v>4754</v>
      </c>
      <c r="Z316" s="1" t="s">
        <v>4754</v>
      </c>
      <c r="AA316" s="1" t="s">
        <v>4754</v>
      </c>
      <c r="AB316" s="1">
        <f t="shared" si="26"/>
        <v>0</v>
      </c>
      <c r="AC316" s="1">
        <f t="shared" si="27"/>
        <v>0</v>
      </c>
      <c r="AD316" s="59"/>
      <c r="AE316" s="58">
        <v>0</v>
      </c>
      <c r="AF316" s="48"/>
      <c r="AG316" s="6"/>
      <c r="AH316" s="72"/>
      <c r="AI316" s="73"/>
      <c r="AJ316" s="74"/>
      <c r="AK316" s="73"/>
    </row>
    <row r="317" spans="1:37">
      <c r="A317" s="7" t="s">
        <v>519</v>
      </c>
      <c r="B317" s="8" t="s">
        <v>520</v>
      </c>
      <c r="C317" s="8" t="s">
        <v>521</v>
      </c>
      <c r="D317" s="8" t="s">
        <v>522</v>
      </c>
      <c r="E317" s="96" t="s">
        <v>13</v>
      </c>
      <c r="F317" s="9" t="s">
        <v>523</v>
      </c>
      <c r="G317" s="3">
        <v>2</v>
      </c>
      <c r="H317" s="75" t="s">
        <v>15</v>
      </c>
      <c r="I317" s="97" t="s">
        <v>524</v>
      </c>
      <c r="M317" s="1" t="s">
        <v>4755</v>
      </c>
      <c r="N317" s="1" t="s">
        <v>4754</v>
      </c>
      <c r="O317" s="1" t="s">
        <v>4755</v>
      </c>
      <c r="P317" s="1">
        <f t="shared" si="24"/>
        <v>0</v>
      </c>
      <c r="Q317" s="1">
        <f t="shared" si="25"/>
        <v>2</v>
      </c>
      <c r="R317" s="56" t="s">
        <v>4755</v>
      </c>
      <c r="S317" s="57">
        <v>0</v>
      </c>
      <c r="T317" s="47"/>
      <c r="U317" s="49"/>
      <c r="Y317" s="1" t="s">
        <v>4754</v>
      </c>
      <c r="Z317" s="1" t="s">
        <v>4754</v>
      </c>
      <c r="AA317" s="1" t="s">
        <v>4755</v>
      </c>
      <c r="AB317" s="1">
        <f t="shared" si="26"/>
        <v>0</v>
      </c>
      <c r="AC317" s="1">
        <f t="shared" si="27"/>
        <v>1</v>
      </c>
      <c r="AD317" s="59" t="s">
        <v>4755</v>
      </c>
      <c r="AE317" s="58">
        <v>0</v>
      </c>
      <c r="AF317" s="48"/>
      <c r="AG317" s="6"/>
      <c r="AH317" s="72"/>
      <c r="AI317" s="73"/>
      <c r="AJ317" s="74"/>
      <c r="AK317" s="73"/>
    </row>
    <row r="318" spans="1:37">
      <c r="A318" s="7" t="s">
        <v>531</v>
      </c>
      <c r="B318" s="8" t="s">
        <v>532</v>
      </c>
      <c r="C318" s="8" t="s">
        <v>533</v>
      </c>
      <c r="D318" s="8" t="s">
        <v>534</v>
      </c>
      <c r="E318" s="96" t="s">
        <v>13</v>
      </c>
      <c r="F318" s="9" t="s">
        <v>535</v>
      </c>
      <c r="G318" s="3">
        <v>1</v>
      </c>
      <c r="H318" s="75" t="s">
        <v>34</v>
      </c>
      <c r="I318" s="97" t="s">
        <v>536</v>
      </c>
      <c r="M318" s="1" t="s">
        <v>4754</v>
      </c>
      <c r="N318" s="1" t="s">
        <v>4755</v>
      </c>
      <c r="O318" s="1" t="s">
        <v>4754</v>
      </c>
      <c r="P318" s="1">
        <f t="shared" si="24"/>
        <v>0</v>
      </c>
      <c r="Q318" s="1">
        <f t="shared" si="25"/>
        <v>1</v>
      </c>
      <c r="R318" s="56" t="s">
        <v>4755</v>
      </c>
      <c r="S318" s="57">
        <v>0</v>
      </c>
      <c r="T318" s="47"/>
      <c r="U318" s="49"/>
      <c r="Y318" s="1" t="s">
        <v>4754</v>
      </c>
      <c r="Z318" s="1" t="s">
        <v>4754</v>
      </c>
      <c r="AA318" s="1" t="s">
        <v>4754</v>
      </c>
      <c r="AB318" s="1">
        <f t="shared" si="26"/>
        <v>0</v>
      </c>
      <c r="AC318" s="1">
        <f t="shared" si="27"/>
        <v>0</v>
      </c>
      <c r="AD318" s="59"/>
      <c r="AE318" s="58">
        <v>0</v>
      </c>
      <c r="AF318" s="48"/>
      <c r="AG318" s="6"/>
      <c r="AH318" s="72"/>
      <c r="AI318" s="73"/>
      <c r="AJ318" s="74"/>
      <c r="AK318" s="73"/>
    </row>
    <row r="319" spans="1:37">
      <c r="A319" s="7" t="s">
        <v>543</v>
      </c>
      <c r="B319" s="8" t="s">
        <v>544</v>
      </c>
      <c r="C319" s="8" t="s">
        <v>545</v>
      </c>
      <c r="D319" s="8" t="s">
        <v>546</v>
      </c>
      <c r="E319" s="96" t="s">
        <v>13</v>
      </c>
      <c r="F319" s="9" t="s">
        <v>547</v>
      </c>
      <c r="G319" s="3">
        <v>2</v>
      </c>
      <c r="H319" s="75" t="s">
        <v>15</v>
      </c>
      <c r="I319" s="97" t="s">
        <v>548</v>
      </c>
      <c r="M319" s="1" t="s">
        <v>4754</v>
      </c>
      <c r="N319" s="1" t="s">
        <v>4754</v>
      </c>
      <c r="O319" s="1" t="s">
        <v>4754</v>
      </c>
      <c r="P319" s="1">
        <f t="shared" si="24"/>
        <v>0</v>
      </c>
      <c r="Q319" s="1">
        <f t="shared" si="25"/>
        <v>0</v>
      </c>
      <c r="R319" s="56"/>
      <c r="S319" s="57">
        <v>0</v>
      </c>
      <c r="T319" s="47"/>
      <c r="U319" s="49"/>
      <c r="X319">
        <v>0.67300000000000004</v>
      </c>
      <c r="Y319" s="1" t="s">
        <v>4754</v>
      </c>
      <c r="Z319" s="1" t="s">
        <v>4754</v>
      </c>
      <c r="AA319" s="1" t="s">
        <v>4756</v>
      </c>
      <c r="AB319" s="1">
        <f t="shared" si="26"/>
        <v>1</v>
      </c>
      <c r="AC319" s="1">
        <f t="shared" si="27"/>
        <v>0</v>
      </c>
      <c r="AD319" s="59" t="s">
        <v>4756</v>
      </c>
      <c r="AE319" s="58">
        <v>1</v>
      </c>
      <c r="AF319" s="48">
        <v>0.67300000000000004</v>
      </c>
      <c r="AG319" s="6"/>
      <c r="AH319" s="72"/>
      <c r="AI319" s="73"/>
      <c r="AJ319" s="74"/>
      <c r="AK319" s="73"/>
    </row>
    <row r="320" spans="1:37">
      <c r="A320" s="7" t="s">
        <v>549</v>
      </c>
      <c r="B320" s="8" t="s">
        <v>550</v>
      </c>
      <c r="C320" s="8" t="s">
        <v>551</v>
      </c>
      <c r="D320" s="8" t="s">
        <v>552</v>
      </c>
      <c r="E320" s="96" t="s">
        <v>13</v>
      </c>
      <c r="F320" s="9" t="s">
        <v>553</v>
      </c>
      <c r="G320" s="3">
        <v>1</v>
      </c>
      <c r="H320" s="75" t="s">
        <v>34</v>
      </c>
      <c r="I320" s="97" t="s">
        <v>554</v>
      </c>
      <c r="M320" s="1" t="s">
        <v>4755</v>
      </c>
      <c r="N320" s="1" t="s">
        <v>4755</v>
      </c>
      <c r="O320" s="1" t="s">
        <v>4755</v>
      </c>
      <c r="P320" s="1">
        <f t="shared" si="24"/>
        <v>0</v>
      </c>
      <c r="Q320" s="1">
        <f t="shared" si="25"/>
        <v>3</v>
      </c>
      <c r="R320" s="56" t="s">
        <v>4755</v>
      </c>
      <c r="S320" s="57">
        <v>0</v>
      </c>
      <c r="T320" s="47"/>
      <c r="U320" s="49"/>
      <c r="X320">
        <v>99.81</v>
      </c>
      <c r="Y320" s="1" t="s">
        <v>4755</v>
      </c>
      <c r="Z320" s="1" t="s">
        <v>4755</v>
      </c>
      <c r="AA320" s="1" t="s">
        <v>4755</v>
      </c>
      <c r="AB320" s="1">
        <f t="shared" si="26"/>
        <v>0</v>
      </c>
      <c r="AC320" s="1">
        <f t="shared" si="27"/>
        <v>3</v>
      </c>
      <c r="AD320" s="59" t="s">
        <v>4755</v>
      </c>
      <c r="AE320" s="58">
        <v>1</v>
      </c>
      <c r="AF320" s="48">
        <v>99.81</v>
      </c>
      <c r="AG320" s="6"/>
      <c r="AH320" s="72"/>
      <c r="AI320" s="73"/>
      <c r="AJ320" s="74"/>
      <c r="AK320" s="73"/>
    </row>
    <row r="321" spans="1:37">
      <c r="A321" s="7" t="s">
        <v>561</v>
      </c>
      <c r="B321" s="8" t="s">
        <v>562</v>
      </c>
      <c r="C321" s="8" t="s">
        <v>563</v>
      </c>
      <c r="D321" s="8" t="s">
        <v>564</v>
      </c>
      <c r="E321" s="96" t="s">
        <v>64</v>
      </c>
      <c r="F321" s="9" t="s">
        <v>565</v>
      </c>
      <c r="G321" s="3">
        <v>58</v>
      </c>
      <c r="H321" s="75" t="s">
        <v>358</v>
      </c>
      <c r="I321" s="97" t="s">
        <v>566</v>
      </c>
      <c r="M321" s="1" t="s">
        <v>4756</v>
      </c>
      <c r="N321" s="1" t="s">
        <v>4754</v>
      </c>
      <c r="O321" s="1" t="s">
        <v>4754</v>
      </c>
      <c r="P321" s="1">
        <f t="shared" si="24"/>
        <v>1</v>
      </c>
      <c r="Q321" s="1">
        <f t="shared" si="25"/>
        <v>0</v>
      </c>
      <c r="R321" s="56" t="s">
        <v>4756</v>
      </c>
      <c r="S321" s="57">
        <v>0</v>
      </c>
      <c r="T321" s="47"/>
      <c r="U321" s="49"/>
      <c r="Y321" s="1" t="s">
        <v>4754</v>
      </c>
      <c r="Z321" s="1" t="s">
        <v>4754</v>
      </c>
      <c r="AA321" s="1" t="s">
        <v>4754</v>
      </c>
      <c r="AB321" s="1">
        <f t="shared" si="26"/>
        <v>0</v>
      </c>
      <c r="AC321" s="1">
        <f t="shared" si="27"/>
        <v>0</v>
      </c>
      <c r="AD321" s="59"/>
      <c r="AE321" s="58">
        <v>0</v>
      </c>
      <c r="AF321" s="48"/>
      <c r="AG321" s="6"/>
      <c r="AH321" s="72"/>
      <c r="AI321" s="73"/>
      <c r="AJ321" s="74"/>
      <c r="AK321" s="73"/>
    </row>
    <row r="322" spans="1:37">
      <c r="A322" s="7" t="s">
        <v>580</v>
      </c>
      <c r="B322" s="8" t="s">
        <v>581</v>
      </c>
      <c r="C322" s="8" t="s">
        <v>582</v>
      </c>
      <c r="D322" s="8" t="s">
        <v>583</v>
      </c>
      <c r="E322" s="96" t="s">
        <v>97</v>
      </c>
      <c r="F322" s="9">
        <v>0</v>
      </c>
      <c r="G322" s="3">
        <v>2</v>
      </c>
      <c r="H322" s="75" t="s">
        <v>15</v>
      </c>
      <c r="I322" s="97" t="s">
        <v>584</v>
      </c>
      <c r="M322" s="1" t="s">
        <v>4756</v>
      </c>
      <c r="N322" s="1" t="s">
        <v>4754</v>
      </c>
      <c r="O322" s="1" t="s">
        <v>4754</v>
      </c>
      <c r="P322" s="1">
        <f t="shared" si="24"/>
        <v>1</v>
      </c>
      <c r="Q322" s="1">
        <f t="shared" si="25"/>
        <v>0</v>
      </c>
      <c r="R322" s="56" t="s">
        <v>4756</v>
      </c>
      <c r="S322" s="57">
        <v>0</v>
      </c>
      <c r="T322" s="47"/>
      <c r="U322" s="49"/>
      <c r="Y322" s="1" t="s">
        <v>4754</v>
      </c>
      <c r="Z322" s="1" t="s">
        <v>4756</v>
      </c>
      <c r="AA322" s="1" t="s">
        <v>4754</v>
      </c>
      <c r="AB322" s="1">
        <f t="shared" si="26"/>
        <v>1</v>
      </c>
      <c r="AC322" s="1">
        <f t="shared" si="27"/>
        <v>0</v>
      </c>
      <c r="AD322" s="59" t="s">
        <v>4756</v>
      </c>
      <c r="AE322" s="58">
        <v>0</v>
      </c>
      <c r="AF322" s="48"/>
      <c r="AG322" s="6"/>
      <c r="AH322" s="72"/>
      <c r="AI322" s="73"/>
      <c r="AJ322" s="74"/>
      <c r="AK322" s="73"/>
    </row>
    <row r="323" spans="1:37">
      <c r="A323" s="7" t="s">
        <v>585</v>
      </c>
      <c r="B323" s="8" t="s">
        <v>586</v>
      </c>
      <c r="C323" s="8" t="s">
        <v>587</v>
      </c>
      <c r="D323" s="8" t="s">
        <v>588</v>
      </c>
      <c r="E323" s="96" t="s">
        <v>40</v>
      </c>
      <c r="F323" s="9">
        <v>0</v>
      </c>
      <c r="G323" s="3">
        <v>2</v>
      </c>
      <c r="H323" s="75" t="s">
        <v>15</v>
      </c>
      <c r="I323" s="97" t="s">
        <v>589</v>
      </c>
      <c r="M323" s="1" t="s">
        <v>4754</v>
      </c>
      <c r="N323" s="1" t="s">
        <v>4754</v>
      </c>
      <c r="O323" s="1" t="s">
        <v>4755</v>
      </c>
      <c r="P323" s="1">
        <f t="shared" ref="P323:P386" si="28">(COUNTIF(M323:O323,"Free"))+COUNTIF(M323:O323,"NTA/Free")</f>
        <v>0</v>
      </c>
      <c r="Q323" s="1">
        <f t="shared" ref="Q323:Q386" si="29">(COUNTIF(M323:O323,"NTA"))+COUNTIF(M323:O323,"NTA/Free")</f>
        <v>1</v>
      </c>
      <c r="R323" s="56" t="s">
        <v>4755</v>
      </c>
      <c r="S323" s="57">
        <v>0</v>
      </c>
      <c r="T323" s="47"/>
      <c r="U323" s="49"/>
      <c r="Y323" s="1" t="s">
        <v>4754</v>
      </c>
      <c r="Z323" s="1" t="s">
        <v>4755</v>
      </c>
      <c r="AA323" s="1" t="s">
        <v>4754</v>
      </c>
      <c r="AB323" s="1">
        <f t="shared" ref="AB323:AB386" si="30">(COUNTIF(Y323:AA323,"Free"))+COUNTIF(Y323:AA323,"NTA/Free")</f>
        <v>0</v>
      </c>
      <c r="AC323" s="1">
        <f t="shared" ref="AC323:AC386" si="31">(COUNTIF(Y323:AA323,"NTA"))+COUNTIF(Y323:AA323,"NTA/Free")</f>
        <v>1</v>
      </c>
      <c r="AD323" s="59" t="s">
        <v>4755</v>
      </c>
      <c r="AE323" s="58">
        <v>0</v>
      </c>
      <c r="AF323" s="48"/>
      <c r="AG323" s="6"/>
      <c r="AH323" s="72"/>
      <c r="AI323" s="73"/>
      <c r="AJ323" s="74"/>
      <c r="AK323" s="73"/>
    </row>
    <row r="324" spans="1:37">
      <c r="A324" s="7" t="s">
        <v>603</v>
      </c>
      <c r="B324" s="8" t="s">
        <v>604</v>
      </c>
      <c r="C324" s="8" t="s">
        <v>605</v>
      </c>
      <c r="D324" s="8" t="s">
        <v>606</v>
      </c>
      <c r="E324" s="96" t="s">
        <v>40</v>
      </c>
      <c r="F324" s="9" t="s">
        <v>607</v>
      </c>
      <c r="G324" s="3">
        <v>2</v>
      </c>
      <c r="H324" s="75" t="s">
        <v>15</v>
      </c>
      <c r="I324" s="97" t="s">
        <v>608</v>
      </c>
      <c r="M324" s="1" t="s">
        <v>4755</v>
      </c>
      <c r="N324" s="1" t="s">
        <v>4754</v>
      </c>
      <c r="O324" s="1" t="s">
        <v>4754</v>
      </c>
      <c r="P324" s="1">
        <f t="shared" si="28"/>
        <v>0</v>
      </c>
      <c r="Q324" s="1">
        <f t="shared" si="29"/>
        <v>1</v>
      </c>
      <c r="R324" s="56" t="s">
        <v>4755</v>
      </c>
      <c r="S324" s="57">
        <v>0</v>
      </c>
      <c r="T324" s="47"/>
      <c r="U324" s="49"/>
      <c r="Y324" s="1" t="s">
        <v>4754</v>
      </c>
      <c r="Z324" s="1" t="s">
        <v>4754</v>
      </c>
      <c r="AA324" s="1" t="s">
        <v>4754</v>
      </c>
      <c r="AB324" s="1">
        <f t="shared" si="30"/>
        <v>0</v>
      </c>
      <c r="AC324" s="1">
        <f t="shared" si="31"/>
        <v>0</v>
      </c>
      <c r="AD324" s="59"/>
      <c r="AE324" s="58">
        <v>0</v>
      </c>
      <c r="AF324" s="48"/>
      <c r="AG324" s="6"/>
      <c r="AH324" s="72"/>
      <c r="AI324" s="73"/>
      <c r="AJ324" s="74"/>
      <c r="AK324" s="73"/>
    </row>
    <row r="325" spans="1:37">
      <c r="A325" s="7" t="s">
        <v>609</v>
      </c>
      <c r="B325" s="8" t="s">
        <v>610</v>
      </c>
      <c r="C325" s="8" t="s">
        <v>611</v>
      </c>
      <c r="D325" s="8" t="s">
        <v>612</v>
      </c>
      <c r="E325" s="96" t="s">
        <v>40</v>
      </c>
      <c r="F325" s="9" t="s">
        <v>613</v>
      </c>
      <c r="G325" s="3">
        <v>2</v>
      </c>
      <c r="H325" s="75" t="s">
        <v>15</v>
      </c>
      <c r="I325" s="97" t="s">
        <v>614</v>
      </c>
      <c r="M325" s="1" t="s">
        <v>4754</v>
      </c>
      <c r="N325" s="1" t="s">
        <v>4755</v>
      </c>
      <c r="O325" s="1" t="s">
        <v>4755</v>
      </c>
      <c r="P325" s="1">
        <f t="shared" si="28"/>
        <v>0</v>
      </c>
      <c r="Q325" s="1">
        <f t="shared" si="29"/>
        <v>2</v>
      </c>
      <c r="R325" s="56" t="s">
        <v>4755</v>
      </c>
      <c r="S325" s="57">
        <v>0</v>
      </c>
      <c r="T325" s="47"/>
      <c r="U325" s="49"/>
      <c r="Y325" s="1" t="s">
        <v>4754</v>
      </c>
      <c r="Z325" s="1" t="s">
        <v>4754</v>
      </c>
      <c r="AA325" s="1" t="s">
        <v>4755</v>
      </c>
      <c r="AB325" s="1">
        <f t="shared" si="30"/>
        <v>0</v>
      </c>
      <c r="AC325" s="1">
        <f t="shared" si="31"/>
        <v>1</v>
      </c>
      <c r="AD325" s="59" t="s">
        <v>4755</v>
      </c>
      <c r="AE325" s="58">
        <v>0</v>
      </c>
      <c r="AF325" s="48"/>
      <c r="AG325" s="6"/>
      <c r="AH325" s="72"/>
      <c r="AI325" s="73"/>
      <c r="AJ325" s="74"/>
      <c r="AK325" s="73"/>
    </row>
    <row r="326" spans="1:37">
      <c r="A326" s="7" t="s">
        <v>626</v>
      </c>
      <c r="B326" s="8" t="s">
        <v>627</v>
      </c>
      <c r="C326" s="8" t="s">
        <v>628</v>
      </c>
      <c r="D326" s="8" t="s">
        <v>629</v>
      </c>
      <c r="E326" s="96" t="s">
        <v>13</v>
      </c>
      <c r="F326" s="9" t="s">
        <v>364</v>
      </c>
      <c r="G326" s="3">
        <v>1</v>
      </c>
      <c r="H326" s="75" t="s">
        <v>34</v>
      </c>
      <c r="I326" s="97" t="s">
        <v>630</v>
      </c>
      <c r="M326" s="1" t="s">
        <v>4755</v>
      </c>
      <c r="N326" s="1" t="s">
        <v>4755</v>
      </c>
      <c r="O326" s="1" t="s">
        <v>4755</v>
      </c>
      <c r="P326" s="1">
        <f t="shared" si="28"/>
        <v>0</v>
      </c>
      <c r="Q326" s="1">
        <f t="shared" si="29"/>
        <v>3</v>
      </c>
      <c r="R326" s="56" t="s">
        <v>4755</v>
      </c>
      <c r="S326" s="57">
        <v>0</v>
      </c>
      <c r="T326" s="47"/>
      <c r="U326" s="49"/>
      <c r="Y326" s="1" t="s">
        <v>4755</v>
      </c>
      <c r="Z326" s="1" t="s">
        <v>4754</v>
      </c>
      <c r="AA326" s="1" t="s">
        <v>4754</v>
      </c>
      <c r="AB326" s="1">
        <f t="shared" si="30"/>
        <v>0</v>
      </c>
      <c r="AC326" s="1">
        <f t="shared" si="31"/>
        <v>1</v>
      </c>
      <c r="AD326" s="59" t="s">
        <v>4755</v>
      </c>
      <c r="AE326" s="58">
        <v>0</v>
      </c>
      <c r="AF326" s="48"/>
      <c r="AG326" s="6"/>
      <c r="AH326" s="72"/>
      <c r="AI326" s="73"/>
      <c r="AJ326" s="74"/>
      <c r="AK326" s="73"/>
    </row>
    <row r="327" spans="1:37">
      <c r="A327" s="7" t="s">
        <v>641</v>
      </c>
      <c r="B327" s="8" t="s">
        <v>642</v>
      </c>
      <c r="C327" s="8" t="s">
        <v>643</v>
      </c>
      <c r="D327" s="8" t="s">
        <v>644</v>
      </c>
      <c r="E327" s="96" t="s">
        <v>13</v>
      </c>
      <c r="F327" s="9" t="s">
        <v>645</v>
      </c>
      <c r="G327" s="3">
        <v>40</v>
      </c>
      <c r="H327" s="75" t="s">
        <v>323</v>
      </c>
      <c r="I327" s="97" t="s">
        <v>646</v>
      </c>
      <c r="M327" s="1" t="s">
        <v>4754</v>
      </c>
      <c r="N327" s="1" t="s">
        <v>4754</v>
      </c>
      <c r="O327" s="1" t="s">
        <v>4754</v>
      </c>
      <c r="P327" s="1">
        <f t="shared" si="28"/>
        <v>0</v>
      </c>
      <c r="Q327" s="1">
        <f t="shared" si="29"/>
        <v>0</v>
      </c>
      <c r="R327" s="56"/>
      <c r="S327" s="57">
        <v>0</v>
      </c>
      <c r="T327" s="47"/>
      <c r="U327" s="49"/>
      <c r="Y327" s="1" t="s">
        <v>4754</v>
      </c>
      <c r="Z327" s="1" t="s">
        <v>4754</v>
      </c>
      <c r="AA327" s="1" t="s">
        <v>4755</v>
      </c>
      <c r="AB327" s="1">
        <f t="shared" si="30"/>
        <v>0</v>
      </c>
      <c r="AC327" s="1">
        <f t="shared" si="31"/>
        <v>1</v>
      </c>
      <c r="AD327" s="59" t="s">
        <v>4755</v>
      </c>
      <c r="AE327" s="58">
        <v>0</v>
      </c>
      <c r="AF327" s="48"/>
      <c r="AG327" s="6"/>
      <c r="AH327" s="72"/>
      <c r="AI327" s="73"/>
      <c r="AJ327" s="74"/>
      <c r="AK327" s="73"/>
    </row>
    <row r="328" spans="1:37">
      <c r="A328" s="7" t="s">
        <v>654</v>
      </c>
      <c r="B328" s="8" t="s">
        <v>655</v>
      </c>
      <c r="C328" s="8" t="s">
        <v>656</v>
      </c>
      <c r="D328" s="8" t="s">
        <v>657</v>
      </c>
      <c r="E328" s="96" t="s">
        <v>64</v>
      </c>
      <c r="F328" s="9" t="s">
        <v>658</v>
      </c>
      <c r="G328" s="3">
        <v>15</v>
      </c>
      <c r="H328" s="75" t="s">
        <v>66</v>
      </c>
      <c r="I328" s="97" t="s">
        <v>659</v>
      </c>
      <c r="M328" s="1" t="s">
        <v>4754</v>
      </c>
      <c r="N328" s="1" t="s">
        <v>4754</v>
      </c>
      <c r="O328" s="1" t="s">
        <v>4754</v>
      </c>
      <c r="P328" s="1">
        <f t="shared" si="28"/>
        <v>0</v>
      </c>
      <c r="Q328" s="1">
        <f t="shared" si="29"/>
        <v>0</v>
      </c>
      <c r="R328" s="56"/>
      <c r="S328" s="57">
        <v>0</v>
      </c>
      <c r="T328" s="47"/>
      <c r="U328" s="49"/>
      <c r="Y328" s="1" t="s">
        <v>4754</v>
      </c>
      <c r="Z328" s="1" t="s">
        <v>4754</v>
      </c>
      <c r="AA328" s="1" t="s">
        <v>4754</v>
      </c>
      <c r="AB328" s="1">
        <f t="shared" si="30"/>
        <v>0</v>
      </c>
      <c r="AC328" s="1">
        <f t="shared" si="31"/>
        <v>0</v>
      </c>
      <c r="AD328" s="59"/>
      <c r="AE328" s="58">
        <v>0</v>
      </c>
      <c r="AF328" s="48"/>
      <c r="AG328" s="6"/>
      <c r="AH328" s="72"/>
      <c r="AI328" s="73"/>
      <c r="AJ328" s="74"/>
      <c r="AK328" s="73"/>
    </row>
    <row r="329" spans="1:37">
      <c r="A329" s="7" t="s">
        <v>660</v>
      </c>
      <c r="B329" s="8" t="s">
        <v>661</v>
      </c>
      <c r="C329" s="8" t="s">
        <v>662</v>
      </c>
      <c r="D329" s="8" t="s">
        <v>663</v>
      </c>
      <c r="E329" s="96" t="s">
        <v>13</v>
      </c>
      <c r="F329" s="9" t="s">
        <v>664</v>
      </c>
      <c r="G329" s="3">
        <v>2</v>
      </c>
      <c r="H329" s="75" t="s">
        <v>15</v>
      </c>
      <c r="I329" s="97" t="s">
        <v>665</v>
      </c>
      <c r="M329" s="1" t="s">
        <v>4755</v>
      </c>
      <c r="N329" s="1" t="s">
        <v>4755</v>
      </c>
      <c r="O329" s="1" t="s">
        <v>4754</v>
      </c>
      <c r="P329" s="1">
        <f t="shared" si="28"/>
        <v>0</v>
      </c>
      <c r="Q329" s="1">
        <f t="shared" si="29"/>
        <v>2</v>
      </c>
      <c r="R329" s="56" t="s">
        <v>4755</v>
      </c>
      <c r="S329" s="57">
        <v>0</v>
      </c>
      <c r="T329" s="47"/>
      <c r="U329" s="49"/>
      <c r="Y329" s="1" t="s">
        <v>4755</v>
      </c>
      <c r="Z329" s="1" t="s">
        <v>4755</v>
      </c>
      <c r="AA329" s="1" t="s">
        <v>4755</v>
      </c>
      <c r="AB329" s="1">
        <f t="shared" si="30"/>
        <v>0</v>
      </c>
      <c r="AC329" s="1">
        <f t="shared" si="31"/>
        <v>3</v>
      </c>
      <c r="AD329" s="59" t="s">
        <v>4755</v>
      </c>
      <c r="AE329" s="58">
        <v>0</v>
      </c>
      <c r="AF329" s="48"/>
      <c r="AG329" s="6"/>
      <c r="AH329" s="72"/>
      <c r="AI329" s="73"/>
      <c r="AJ329" s="74"/>
      <c r="AK329" s="73"/>
    </row>
    <row r="330" spans="1:37">
      <c r="A330" s="7" t="s">
        <v>666</v>
      </c>
      <c r="B330" s="8" t="s">
        <v>667</v>
      </c>
      <c r="C330" s="8" t="s">
        <v>668</v>
      </c>
      <c r="D330" s="8" t="s">
        <v>669</v>
      </c>
      <c r="E330" s="96" t="s">
        <v>64</v>
      </c>
      <c r="F330" s="9" t="s">
        <v>670</v>
      </c>
      <c r="G330" s="3">
        <v>61</v>
      </c>
      <c r="H330" s="75" t="s">
        <v>66</v>
      </c>
      <c r="I330" s="97" t="s">
        <v>671</v>
      </c>
      <c r="M330" s="1" t="s">
        <v>4754</v>
      </c>
      <c r="N330" s="1" t="s">
        <v>4754</v>
      </c>
      <c r="O330" s="1" t="s">
        <v>4755</v>
      </c>
      <c r="P330" s="1">
        <f t="shared" si="28"/>
        <v>0</v>
      </c>
      <c r="Q330" s="1">
        <f t="shared" si="29"/>
        <v>1</v>
      </c>
      <c r="R330" s="56" t="s">
        <v>4755</v>
      </c>
      <c r="S330" s="57">
        <v>0</v>
      </c>
      <c r="T330" s="47"/>
      <c r="U330" s="49"/>
      <c r="Y330" s="1" t="s">
        <v>4754</v>
      </c>
      <c r="Z330" s="1" t="s">
        <v>4754</v>
      </c>
      <c r="AA330" s="1" t="s">
        <v>4754</v>
      </c>
      <c r="AB330" s="1">
        <f t="shared" si="30"/>
        <v>0</v>
      </c>
      <c r="AC330" s="1">
        <f t="shared" si="31"/>
        <v>0</v>
      </c>
      <c r="AD330" s="59"/>
      <c r="AE330" s="58">
        <v>0</v>
      </c>
      <c r="AF330" s="48"/>
      <c r="AG330" s="6"/>
      <c r="AH330" s="72"/>
      <c r="AI330" s="73"/>
      <c r="AJ330" s="74"/>
      <c r="AK330" s="73"/>
    </row>
    <row r="331" spans="1:37">
      <c r="A331" s="7" t="s">
        <v>693</v>
      </c>
      <c r="B331" s="8" t="s">
        <v>694</v>
      </c>
      <c r="C331" s="8" t="s">
        <v>695</v>
      </c>
      <c r="D331" s="8" t="s">
        <v>696</v>
      </c>
      <c r="E331" s="96" t="s">
        <v>697</v>
      </c>
      <c r="F331" s="9" t="s">
        <v>698</v>
      </c>
      <c r="G331" s="3">
        <v>2</v>
      </c>
      <c r="H331" s="75" t="s">
        <v>15</v>
      </c>
      <c r="I331" s="97" t="s">
        <v>699</v>
      </c>
      <c r="M331" s="1" t="s">
        <v>4756</v>
      </c>
      <c r="N331" s="1" t="s">
        <v>4756</v>
      </c>
      <c r="O331" s="1" t="s">
        <v>4754</v>
      </c>
      <c r="P331" s="1">
        <f t="shared" si="28"/>
        <v>2</v>
      </c>
      <c r="Q331" s="1">
        <f t="shared" si="29"/>
        <v>0</v>
      </c>
      <c r="R331" s="56" t="s">
        <v>4756</v>
      </c>
      <c r="S331" s="57">
        <v>0</v>
      </c>
      <c r="T331" s="47"/>
      <c r="U331" s="49"/>
      <c r="W331">
        <v>3.0009999999999999</v>
      </c>
      <c r="Y331" s="1" t="s">
        <v>4754</v>
      </c>
      <c r="Z331" s="1" t="s">
        <v>4756</v>
      </c>
      <c r="AA331" s="1" t="s">
        <v>4756</v>
      </c>
      <c r="AB331" s="1">
        <f t="shared" si="30"/>
        <v>2</v>
      </c>
      <c r="AC331" s="1">
        <f t="shared" si="31"/>
        <v>0</v>
      </c>
      <c r="AD331" s="59" t="s">
        <v>4756</v>
      </c>
      <c r="AE331" s="58">
        <v>1</v>
      </c>
      <c r="AF331" s="48">
        <v>3.0009999999999999</v>
      </c>
      <c r="AG331" s="6"/>
      <c r="AH331" s="72"/>
      <c r="AI331" s="73"/>
      <c r="AJ331" s="74"/>
      <c r="AK331" s="73"/>
    </row>
    <row r="332" spans="1:37">
      <c r="A332" s="7" t="s">
        <v>706</v>
      </c>
      <c r="B332" s="8" t="s">
        <v>707</v>
      </c>
      <c r="C332" s="8" t="s">
        <v>708</v>
      </c>
      <c r="D332" s="8" t="s">
        <v>709</v>
      </c>
      <c r="E332" s="96" t="s">
        <v>97</v>
      </c>
      <c r="F332" s="9">
        <v>0</v>
      </c>
      <c r="G332" s="3">
        <v>2</v>
      </c>
      <c r="H332" s="75" t="s">
        <v>15</v>
      </c>
      <c r="I332" s="97" t="s">
        <v>710</v>
      </c>
      <c r="M332" s="1" t="s">
        <v>4754</v>
      </c>
      <c r="N332" s="1" t="s">
        <v>4754</v>
      </c>
      <c r="O332" s="1" t="s">
        <v>4756</v>
      </c>
      <c r="P332" s="1">
        <f t="shared" si="28"/>
        <v>1</v>
      </c>
      <c r="Q332" s="1">
        <f t="shared" si="29"/>
        <v>0</v>
      </c>
      <c r="R332" s="56" t="s">
        <v>4756</v>
      </c>
      <c r="S332" s="57">
        <v>0</v>
      </c>
      <c r="T332" s="47"/>
      <c r="U332" s="49"/>
      <c r="Y332" s="1" t="s">
        <v>4754</v>
      </c>
      <c r="Z332" s="1" t="s">
        <v>4754</v>
      </c>
      <c r="AA332" s="1" t="s">
        <v>4754</v>
      </c>
      <c r="AB332" s="1">
        <f t="shared" si="30"/>
        <v>0</v>
      </c>
      <c r="AC332" s="1">
        <f t="shared" si="31"/>
        <v>0</v>
      </c>
      <c r="AD332" s="59"/>
      <c r="AE332" s="58">
        <v>0</v>
      </c>
      <c r="AF332" s="48"/>
      <c r="AG332" s="6"/>
      <c r="AH332" s="72"/>
      <c r="AI332" s="73"/>
      <c r="AJ332" s="74"/>
      <c r="AK332" s="73"/>
    </row>
    <row r="333" spans="1:37">
      <c r="A333" s="7" t="s">
        <v>711</v>
      </c>
      <c r="B333" s="8" t="s">
        <v>712</v>
      </c>
      <c r="C333" s="8" t="s">
        <v>713</v>
      </c>
      <c r="D333" s="8" t="s">
        <v>714</v>
      </c>
      <c r="E333" s="96" t="s">
        <v>64</v>
      </c>
      <c r="F333" s="9" t="s">
        <v>715</v>
      </c>
      <c r="G333" s="3">
        <v>44</v>
      </c>
      <c r="H333" s="75" t="s">
        <v>170</v>
      </c>
      <c r="I333" s="97" t="s">
        <v>716</v>
      </c>
      <c r="M333" s="1" t="s">
        <v>4754</v>
      </c>
      <c r="N333" s="1" t="s">
        <v>4755</v>
      </c>
      <c r="O333" s="1" t="s">
        <v>4754</v>
      </c>
      <c r="P333" s="1">
        <f t="shared" si="28"/>
        <v>0</v>
      </c>
      <c r="Q333" s="1">
        <f t="shared" si="29"/>
        <v>1</v>
      </c>
      <c r="R333" s="56" t="s">
        <v>4755</v>
      </c>
      <c r="S333" s="57">
        <v>0</v>
      </c>
      <c r="T333" s="47"/>
      <c r="U333" s="49"/>
      <c r="Y333" s="1" t="s">
        <v>4754</v>
      </c>
      <c r="Z333" s="1" t="s">
        <v>4754</v>
      </c>
      <c r="AA333" s="1" t="s">
        <v>4754</v>
      </c>
      <c r="AB333" s="1">
        <f t="shared" si="30"/>
        <v>0</v>
      </c>
      <c r="AC333" s="1">
        <f t="shared" si="31"/>
        <v>0</v>
      </c>
      <c r="AD333" s="59"/>
      <c r="AE333" s="58">
        <v>0</v>
      </c>
      <c r="AF333" s="48"/>
      <c r="AG333" s="6"/>
      <c r="AH333" s="72"/>
      <c r="AI333" s="73"/>
      <c r="AJ333" s="74"/>
      <c r="AK333" s="73"/>
    </row>
    <row r="334" spans="1:37">
      <c r="A334" s="7" t="s">
        <v>728</v>
      </c>
      <c r="B334" s="8" t="s">
        <v>729</v>
      </c>
      <c r="C334" s="8" t="s">
        <v>730</v>
      </c>
      <c r="D334" s="8" t="s">
        <v>731</v>
      </c>
      <c r="E334" s="96" t="s">
        <v>64</v>
      </c>
      <c r="F334" s="9" t="s">
        <v>732</v>
      </c>
      <c r="G334" s="3">
        <v>66</v>
      </c>
      <c r="H334" s="75" t="s">
        <v>8</v>
      </c>
      <c r="I334" s="97" t="s">
        <v>733</v>
      </c>
      <c r="M334" s="1" t="s">
        <v>4754</v>
      </c>
      <c r="N334" s="1" t="s">
        <v>4754</v>
      </c>
      <c r="O334" s="1" t="s">
        <v>4754</v>
      </c>
      <c r="P334" s="1">
        <f t="shared" si="28"/>
        <v>0</v>
      </c>
      <c r="Q334" s="1">
        <f t="shared" si="29"/>
        <v>0</v>
      </c>
      <c r="R334" s="56"/>
      <c r="S334" s="57">
        <v>0</v>
      </c>
      <c r="T334" s="47"/>
      <c r="U334" s="49"/>
      <c r="Y334" s="1" t="s">
        <v>4756</v>
      </c>
      <c r="Z334" s="1" t="s">
        <v>4754</v>
      </c>
      <c r="AA334" s="1" t="s">
        <v>4754</v>
      </c>
      <c r="AB334" s="1">
        <f t="shared" si="30"/>
        <v>1</v>
      </c>
      <c r="AC334" s="1">
        <f t="shared" si="31"/>
        <v>0</v>
      </c>
      <c r="AD334" s="59" t="s">
        <v>4756</v>
      </c>
      <c r="AE334" s="58">
        <v>0</v>
      </c>
      <c r="AF334" s="48"/>
      <c r="AG334" s="6"/>
      <c r="AH334" s="72"/>
      <c r="AI334" s="73"/>
      <c r="AJ334" s="74"/>
      <c r="AK334" s="73"/>
    </row>
    <row r="335" spans="1:37">
      <c r="A335" s="7" t="s">
        <v>754</v>
      </c>
      <c r="B335" s="8" t="s">
        <v>755</v>
      </c>
      <c r="C335" s="8" t="s">
        <v>756</v>
      </c>
      <c r="D335" s="8" t="s">
        <v>757</v>
      </c>
      <c r="E335" s="96" t="s">
        <v>155</v>
      </c>
      <c r="F335" s="9" t="s">
        <v>758</v>
      </c>
      <c r="G335" s="3">
        <v>2</v>
      </c>
      <c r="H335" s="75" t="s">
        <v>15</v>
      </c>
      <c r="I335" s="97" t="s">
        <v>759</v>
      </c>
      <c r="M335" s="1" t="s">
        <v>4754</v>
      </c>
      <c r="N335" s="1" t="s">
        <v>4754</v>
      </c>
      <c r="O335" s="1" t="s">
        <v>4754</v>
      </c>
      <c r="P335" s="1">
        <f t="shared" si="28"/>
        <v>0</v>
      </c>
      <c r="Q335" s="1">
        <f t="shared" si="29"/>
        <v>0</v>
      </c>
      <c r="R335" s="56"/>
      <c r="S335" s="57">
        <v>0</v>
      </c>
      <c r="T335" s="47"/>
      <c r="U335" s="49"/>
      <c r="Y335" s="1" t="s">
        <v>4754</v>
      </c>
      <c r="Z335" s="1" t="s">
        <v>4754</v>
      </c>
      <c r="AA335" s="1" t="s">
        <v>4755</v>
      </c>
      <c r="AB335" s="1">
        <f t="shared" si="30"/>
        <v>0</v>
      </c>
      <c r="AC335" s="1">
        <f t="shared" si="31"/>
        <v>1</v>
      </c>
      <c r="AD335" s="59" t="s">
        <v>4755</v>
      </c>
      <c r="AE335" s="58">
        <v>0</v>
      </c>
      <c r="AF335" s="48"/>
      <c r="AG335" s="6"/>
      <c r="AH335" s="72"/>
      <c r="AI335" s="73"/>
      <c r="AJ335" s="74"/>
      <c r="AK335" s="73"/>
    </row>
    <row r="336" spans="1:37">
      <c r="A336" s="7" t="s">
        <v>776</v>
      </c>
      <c r="B336" s="8" t="s">
        <v>777</v>
      </c>
      <c r="C336" s="8" t="s">
        <v>778</v>
      </c>
      <c r="D336" s="8" t="s">
        <v>779</v>
      </c>
      <c r="E336" s="96" t="s">
        <v>64</v>
      </c>
      <c r="F336" s="9" t="s">
        <v>780</v>
      </c>
      <c r="G336" s="3">
        <v>72</v>
      </c>
      <c r="H336" s="75" t="s">
        <v>66</v>
      </c>
      <c r="I336" s="97" t="s">
        <v>781</v>
      </c>
      <c r="M336" s="1" t="s">
        <v>4756</v>
      </c>
      <c r="N336" s="1" t="s">
        <v>4756</v>
      </c>
      <c r="O336" s="1" t="s">
        <v>4754</v>
      </c>
      <c r="P336" s="1">
        <f t="shared" si="28"/>
        <v>2</v>
      </c>
      <c r="Q336" s="1">
        <f t="shared" si="29"/>
        <v>0</v>
      </c>
      <c r="R336" s="56" t="s">
        <v>4756</v>
      </c>
      <c r="S336" s="57">
        <v>0</v>
      </c>
      <c r="T336" s="47"/>
      <c r="U336" s="49"/>
      <c r="V336">
        <v>6.8079999999999998</v>
      </c>
      <c r="Y336" s="1" t="s">
        <v>4756</v>
      </c>
      <c r="Z336" s="1" t="s">
        <v>4754</v>
      </c>
      <c r="AA336" s="1" t="s">
        <v>4754</v>
      </c>
      <c r="AB336" s="1">
        <f t="shared" si="30"/>
        <v>1</v>
      </c>
      <c r="AC336" s="1">
        <f t="shared" si="31"/>
        <v>0</v>
      </c>
      <c r="AD336" s="59" t="s">
        <v>4756</v>
      </c>
      <c r="AE336" s="58">
        <v>1</v>
      </c>
      <c r="AF336" s="48">
        <v>6.8079999999999998</v>
      </c>
      <c r="AG336" s="6"/>
      <c r="AH336" s="72"/>
      <c r="AI336" s="73"/>
      <c r="AJ336" s="74"/>
      <c r="AK336" s="73"/>
    </row>
    <row r="337" spans="1:37">
      <c r="A337" s="7" t="s">
        <v>782</v>
      </c>
      <c r="B337" s="8" t="s">
        <v>783</v>
      </c>
      <c r="C337" s="8" t="s">
        <v>784</v>
      </c>
      <c r="D337" s="8" t="s">
        <v>785</v>
      </c>
      <c r="E337" s="96" t="s">
        <v>13</v>
      </c>
      <c r="F337" s="9" t="s">
        <v>786</v>
      </c>
      <c r="G337" s="3">
        <v>2</v>
      </c>
      <c r="H337" s="75" t="s">
        <v>15</v>
      </c>
      <c r="I337" s="97" t="s">
        <v>788</v>
      </c>
      <c r="M337" s="1" t="s">
        <v>4754</v>
      </c>
      <c r="N337" s="1" t="s">
        <v>4754</v>
      </c>
      <c r="O337" s="1" t="s">
        <v>4754</v>
      </c>
      <c r="P337" s="1">
        <f t="shared" si="28"/>
        <v>0</v>
      </c>
      <c r="Q337" s="1">
        <f t="shared" si="29"/>
        <v>0</v>
      </c>
      <c r="R337" s="56"/>
      <c r="S337" s="57">
        <v>0</v>
      </c>
      <c r="T337" s="47"/>
      <c r="U337" s="49"/>
      <c r="Y337" s="1" t="s">
        <v>4755</v>
      </c>
      <c r="Z337" s="1" t="s">
        <v>4755</v>
      </c>
      <c r="AA337" s="1" t="s">
        <v>4754</v>
      </c>
      <c r="AB337" s="1">
        <f t="shared" si="30"/>
        <v>0</v>
      </c>
      <c r="AC337" s="1">
        <f t="shared" si="31"/>
        <v>2</v>
      </c>
      <c r="AD337" s="59" t="s">
        <v>4755</v>
      </c>
      <c r="AE337" s="58">
        <v>0</v>
      </c>
      <c r="AF337" s="48"/>
      <c r="AG337" s="6"/>
      <c r="AH337" s="72"/>
      <c r="AI337" s="73"/>
      <c r="AJ337" s="74"/>
      <c r="AK337" s="73"/>
    </row>
    <row r="338" spans="1:37">
      <c r="A338" s="7" t="s">
        <v>782</v>
      </c>
      <c r="B338" s="8" t="s">
        <v>783</v>
      </c>
      <c r="C338" s="8" t="s">
        <v>784</v>
      </c>
      <c r="D338" s="8" t="s">
        <v>785</v>
      </c>
      <c r="E338" s="96" t="s">
        <v>13</v>
      </c>
      <c r="F338" s="9" t="s">
        <v>786</v>
      </c>
      <c r="G338" s="3">
        <v>50</v>
      </c>
      <c r="H338" s="75" t="s">
        <v>15</v>
      </c>
      <c r="I338" s="97" t="s">
        <v>787</v>
      </c>
      <c r="M338" s="1" t="s">
        <v>4754</v>
      </c>
      <c r="N338" s="1" t="s">
        <v>4756</v>
      </c>
      <c r="O338" s="1" t="s">
        <v>4754</v>
      </c>
      <c r="P338" s="1">
        <f t="shared" si="28"/>
        <v>1</v>
      </c>
      <c r="Q338" s="1">
        <f t="shared" si="29"/>
        <v>0</v>
      </c>
      <c r="R338" s="56" t="s">
        <v>4756</v>
      </c>
      <c r="S338" s="57">
        <v>0</v>
      </c>
      <c r="T338" s="47"/>
      <c r="U338" s="49"/>
      <c r="Y338" s="1" t="s">
        <v>4754</v>
      </c>
      <c r="Z338" s="1" t="s">
        <v>4754</v>
      </c>
      <c r="AA338" s="1" t="s">
        <v>4754</v>
      </c>
      <c r="AB338" s="1">
        <f t="shared" si="30"/>
        <v>0</v>
      </c>
      <c r="AC338" s="1">
        <f t="shared" si="31"/>
        <v>0</v>
      </c>
      <c r="AD338" s="59"/>
      <c r="AE338" s="58">
        <v>0</v>
      </c>
      <c r="AF338" s="48"/>
      <c r="AG338" s="6"/>
      <c r="AH338" s="72"/>
      <c r="AI338" s="73"/>
      <c r="AJ338" s="74"/>
      <c r="AK338" s="73"/>
    </row>
    <row r="339" spans="1:37">
      <c r="A339" s="7" t="s">
        <v>789</v>
      </c>
      <c r="B339" s="8" t="s">
        <v>790</v>
      </c>
      <c r="C339" s="8" t="s">
        <v>791</v>
      </c>
      <c r="D339" s="8" t="s">
        <v>792</v>
      </c>
      <c r="E339" s="96" t="s">
        <v>104</v>
      </c>
      <c r="F339" s="9" t="s">
        <v>793</v>
      </c>
      <c r="G339" s="3">
        <v>50</v>
      </c>
      <c r="H339" s="75" t="s">
        <v>15</v>
      </c>
      <c r="I339" s="97" t="s">
        <v>794</v>
      </c>
      <c r="M339" s="1" t="s">
        <v>4754</v>
      </c>
      <c r="N339" s="1" t="s">
        <v>4756</v>
      </c>
      <c r="O339" s="1" t="s">
        <v>4754</v>
      </c>
      <c r="P339" s="1">
        <f t="shared" si="28"/>
        <v>1</v>
      </c>
      <c r="Q339" s="1">
        <f t="shared" si="29"/>
        <v>0</v>
      </c>
      <c r="R339" s="56" t="s">
        <v>4756</v>
      </c>
      <c r="S339" s="57">
        <v>0</v>
      </c>
      <c r="T339" s="47"/>
      <c r="U339" s="49"/>
      <c r="Y339" s="1" t="s">
        <v>4754</v>
      </c>
      <c r="Z339" s="1" t="s">
        <v>4754</v>
      </c>
      <c r="AA339" s="1" t="s">
        <v>4754</v>
      </c>
      <c r="AB339" s="1">
        <f t="shared" si="30"/>
        <v>0</v>
      </c>
      <c r="AC339" s="1">
        <f t="shared" si="31"/>
        <v>0</v>
      </c>
      <c r="AD339" s="59"/>
      <c r="AE339" s="58">
        <v>0</v>
      </c>
      <c r="AF339" s="48"/>
      <c r="AG339" s="6"/>
      <c r="AH339" s="72"/>
      <c r="AI339" s="73"/>
      <c r="AJ339" s="74"/>
      <c r="AK339" s="73"/>
    </row>
    <row r="340" spans="1:37">
      <c r="A340" s="7" t="s">
        <v>801</v>
      </c>
      <c r="B340" s="8" t="s">
        <v>802</v>
      </c>
      <c r="C340" s="8" t="s">
        <v>803</v>
      </c>
      <c r="D340" s="8" t="s">
        <v>804</v>
      </c>
      <c r="E340" s="96" t="s">
        <v>224</v>
      </c>
      <c r="F340" s="9" t="s">
        <v>805</v>
      </c>
      <c r="G340" s="3">
        <v>42</v>
      </c>
      <c r="H340" s="75" t="s">
        <v>358</v>
      </c>
      <c r="I340" s="97" t="s">
        <v>806</v>
      </c>
      <c r="M340" s="1" t="s">
        <v>4754</v>
      </c>
      <c r="N340" s="1" t="s">
        <v>4754</v>
      </c>
      <c r="O340" s="1" t="s">
        <v>4754</v>
      </c>
      <c r="P340" s="1">
        <f t="shared" si="28"/>
        <v>0</v>
      </c>
      <c r="Q340" s="1">
        <f t="shared" si="29"/>
        <v>0</v>
      </c>
      <c r="R340" s="56"/>
      <c r="S340" s="57">
        <v>0</v>
      </c>
      <c r="T340" s="47"/>
      <c r="U340" s="49"/>
      <c r="Y340" s="1" t="s">
        <v>4754</v>
      </c>
      <c r="Z340" s="1" t="s">
        <v>4754</v>
      </c>
      <c r="AA340" s="1" t="s">
        <v>4756</v>
      </c>
      <c r="AB340" s="1">
        <f t="shared" si="30"/>
        <v>1</v>
      </c>
      <c r="AC340" s="1">
        <f t="shared" si="31"/>
        <v>0</v>
      </c>
      <c r="AD340" s="59" t="s">
        <v>4756</v>
      </c>
      <c r="AE340" s="58">
        <v>0</v>
      </c>
      <c r="AF340" s="48"/>
      <c r="AG340" s="6"/>
      <c r="AH340" s="72"/>
      <c r="AI340" s="73"/>
      <c r="AJ340" s="74"/>
      <c r="AK340" s="73"/>
    </row>
    <row r="341" spans="1:37">
      <c r="A341" s="7" t="s">
        <v>807</v>
      </c>
      <c r="B341" s="8" t="s">
        <v>808</v>
      </c>
      <c r="C341" s="8" t="s">
        <v>809</v>
      </c>
      <c r="D341" s="8" t="s">
        <v>810</v>
      </c>
      <c r="E341" s="96" t="s">
        <v>13</v>
      </c>
      <c r="F341" s="9" t="s">
        <v>176</v>
      </c>
      <c r="G341" s="3">
        <v>2</v>
      </c>
      <c r="H341" s="75" t="s">
        <v>15</v>
      </c>
      <c r="I341" s="97" t="s">
        <v>811</v>
      </c>
      <c r="M341" s="1" t="s">
        <v>4754</v>
      </c>
      <c r="N341" s="1" t="s">
        <v>4754</v>
      </c>
      <c r="O341" s="1" t="s">
        <v>4756</v>
      </c>
      <c r="P341" s="1">
        <f t="shared" si="28"/>
        <v>1</v>
      </c>
      <c r="Q341" s="1">
        <f t="shared" si="29"/>
        <v>0</v>
      </c>
      <c r="R341" s="56" t="s">
        <v>4756</v>
      </c>
      <c r="S341" s="57">
        <v>0</v>
      </c>
      <c r="T341" s="47"/>
      <c r="U341" s="49"/>
      <c r="Y341" s="1" t="s">
        <v>4754</v>
      </c>
      <c r="Z341" s="1" t="s">
        <v>4754</v>
      </c>
      <c r="AA341" s="1" t="s">
        <v>4754</v>
      </c>
      <c r="AB341" s="1">
        <f t="shared" si="30"/>
        <v>0</v>
      </c>
      <c r="AC341" s="1">
        <f t="shared" si="31"/>
        <v>0</v>
      </c>
      <c r="AD341" s="59"/>
      <c r="AE341" s="58">
        <v>0</v>
      </c>
      <c r="AF341" s="48"/>
      <c r="AG341" s="6"/>
      <c r="AH341" s="72"/>
      <c r="AI341" s="73"/>
      <c r="AJ341" s="74"/>
      <c r="AK341" s="73"/>
    </row>
    <row r="342" spans="1:37">
      <c r="A342" s="7" t="s">
        <v>812</v>
      </c>
      <c r="B342" s="8" t="s">
        <v>813</v>
      </c>
      <c r="C342" s="8" t="s">
        <v>814</v>
      </c>
      <c r="D342" s="8" t="s">
        <v>815</v>
      </c>
      <c r="E342" s="96" t="s">
        <v>40</v>
      </c>
      <c r="F342" s="9" t="s">
        <v>816</v>
      </c>
      <c r="G342" s="3">
        <v>2</v>
      </c>
      <c r="H342" s="75" t="s">
        <v>15</v>
      </c>
      <c r="I342" s="97" t="s">
        <v>817</v>
      </c>
      <c r="M342" s="1" t="s">
        <v>4754</v>
      </c>
      <c r="N342" s="1" t="s">
        <v>4755</v>
      </c>
      <c r="O342" s="1" t="s">
        <v>4755</v>
      </c>
      <c r="P342" s="1">
        <f t="shared" si="28"/>
        <v>0</v>
      </c>
      <c r="Q342" s="1">
        <f t="shared" si="29"/>
        <v>2</v>
      </c>
      <c r="R342" s="56" t="s">
        <v>4755</v>
      </c>
      <c r="S342" s="57">
        <v>0</v>
      </c>
      <c r="T342" s="47"/>
      <c r="U342" s="49"/>
      <c r="Y342" s="1" t="s">
        <v>4754</v>
      </c>
      <c r="Z342" s="1" t="s">
        <v>4755</v>
      </c>
      <c r="AA342" s="1" t="s">
        <v>4754</v>
      </c>
      <c r="AB342" s="1">
        <f t="shared" si="30"/>
        <v>0</v>
      </c>
      <c r="AC342" s="1">
        <f t="shared" si="31"/>
        <v>1</v>
      </c>
      <c r="AD342" s="59" t="s">
        <v>4755</v>
      </c>
      <c r="AE342" s="58">
        <v>0</v>
      </c>
      <c r="AF342" s="48"/>
      <c r="AG342" s="6"/>
      <c r="AH342" s="72"/>
      <c r="AI342" s="73"/>
      <c r="AJ342" s="74"/>
      <c r="AK342" s="73"/>
    </row>
    <row r="343" spans="1:37">
      <c r="A343" s="7" t="s">
        <v>818</v>
      </c>
      <c r="B343" s="8" t="s">
        <v>819</v>
      </c>
      <c r="C343" s="8" t="s">
        <v>820</v>
      </c>
      <c r="D343" s="8" t="s">
        <v>821</v>
      </c>
      <c r="E343" s="96" t="s">
        <v>104</v>
      </c>
      <c r="F343" s="9" t="s">
        <v>822</v>
      </c>
      <c r="G343" s="3">
        <v>23</v>
      </c>
      <c r="H343" s="75" t="s">
        <v>8</v>
      </c>
      <c r="I343" s="97" t="s">
        <v>823</v>
      </c>
      <c r="M343" s="1" t="s">
        <v>4754</v>
      </c>
      <c r="N343" s="1" t="s">
        <v>4754</v>
      </c>
      <c r="O343" s="1" t="s">
        <v>4754</v>
      </c>
      <c r="P343" s="1">
        <f t="shared" si="28"/>
        <v>0</v>
      </c>
      <c r="Q343" s="1">
        <f t="shared" si="29"/>
        <v>0</v>
      </c>
      <c r="R343" s="56"/>
      <c r="S343" s="57">
        <v>0</v>
      </c>
      <c r="T343" s="47"/>
      <c r="U343" s="49"/>
      <c r="Y343" s="1" t="s">
        <v>4756</v>
      </c>
      <c r="Z343" s="1" t="s">
        <v>4754</v>
      </c>
      <c r="AA343" s="1" t="s">
        <v>4754</v>
      </c>
      <c r="AB343" s="1">
        <f t="shared" si="30"/>
        <v>1</v>
      </c>
      <c r="AC343" s="1">
        <f t="shared" si="31"/>
        <v>0</v>
      </c>
      <c r="AD343" s="59" t="s">
        <v>4756</v>
      </c>
      <c r="AE343" s="58">
        <v>0</v>
      </c>
      <c r="AF343" s="48"/>
      <c r="AG343" s="6"/>
      <c r="AH343" s="72"/>
      <c r="AI343" s="73"/>
      <c r="AJ343" s="74"/>
      <c r="AK343" s="73"/>
    </row>
    <row r="344" spans="1:37">
      <c r="A344" s="7" t="s">
        <v>829</v>
      </c>
      <c r="B344" s="8" t="s">
        <v>830</v>
      </c>
      <c r="C344" s="8" t="s">
        <v>831</v>
      </c>
      <c r="D344" s="8" t="s">
        <v>832</v>
      </c>
      <c r="E344" s="96" t="s">
        <v>27</v>
      </c>
      <c r="F344" s="9">
        <v>0</v>
      </c>
      <c r="G344" s="3">
        <v>2</v>
      </c>
      <c r="H344" s="75" t="s">
        <v>15</v>
      </c>
      <c r="I344" s="97" t="s">
        <v>833</v>
      </c>
      <c r="M344" s="1" t="s">
        <v>4756</v>
      </c>
      <c r="N344" s="1" t="s">
        <v>4754</v>
      </c>
      <c r="O344" s="1" t="s">
        <v>4754</v>
      </c>
      <c r="P344" s="1">
        <f t="shared" si="28"/>
        <v>1</v>
      </c>
      <c r="Q344" s="1">
        <f t="shared" si="29"/>
        <v>0</v>
      </c>
      <c r="R344" s="56" t="s">
        <v>4756</v>
      </c>
      <c r="S344" s="57">
        <v>0</v>
      </c>
      <c r="T344" s="47"/>
      <c r="U344" s="49"/>
      <c r="Y344" s="1" t="s">
        <v>4754</v>
      </c>
      <c r="Z344" s="1" t="s">
        <v>4754</v>
      </c>
      <c r="AA344" s="1" t="s">
        <v>4754</v>
      </c>
      <c r="AB344" s="1">
        <f t="shared" si="30"/>
        <v>0</v>
      </c>
      <c r="AC344" s="1">
        <f t="shared" si="31"/>
        <v>0</v>
      </c>
      <c r="AD344" s="59"/>
      <c r="AE344" s="58">
        <v>0</v>
      </c>
      <c r="AF344" s="48"/>
      <c r="AG344" s="6"/>
      <c r="AH344" s="72"/>
      <c r="AI344" s="73"/>
      <c r="AJ344" s="74"/>
      <c r="AK344" s="73"/>
    </row>
    <row r="345" spans="1:37">
      <c r="A345" s="7" t="s">
        <v>834</v>
      </c>
      <c r="B345" s="8" t="s">
        <v>835</v>
      </c>
      <c r="C345" s="8" t="s">
        <v>836</v>
      </c>
      <c r="D345" s="8" t="s">
        <v>837</v>
      </c>
      <c r="E345" s="96" t="s">
        <v>13</v>
      </c>
      <c r="F345" s="9" t="s">
        <v>838</v>
      </c>
      <c r="G345" s="3">
        <v>2</v>
      </c>
      <c r="H345" s="75" t="s">
        <v>15</v>
      </c>
      <c r="I345" s="97" t="s">
        <v>839</v>
      </c>
      <c r="M345" s="1" t="s">
        <v>4755</v>
      </c>
      <c r="N345" s="1" t="s">
        <v>4754</v>
      </c>
      <c r="O345" s="1" t="s">
        <v>4754</v>
      </c>
      <c r="P345" s="1">
        <f t="shared" si="28"/>
        <v>0</v>
      </c>
      <c r="Q345" s="1">
        <f t="shared" si="29"/>
        <v>1</v>
      </c>
      <c r="R345" s="56" t="s">
        <v>4755</v>
      </c>
      <c r="S345" s="57">
        <v>0</v>
      </c>
      <c r="T345" s="47"/>
      <c r="U345" s="49"/>
      <c r="Y345" s="1" t="s">
        <v>4754</v>
      </c>
      <c r="Z345" s="1" t="s">
        <v>4754</v>
      </c>
      <c r="AA345" s="1" t="s">
        <v>4754</v>
      </c>
      <c r="AB345" s="1">
        <f t="shared" si="30"/>
        <v>0</v>
      </c>
      <c r="AC345" s="1">
        <f t="shared" si="31"/>
        <v>0</v>
      </c>
      <c r="AD345" s="59"/>
      <c r="AE345" s="58">
        <v>0</v>
      </c>
      <c r="AF345" s="48"/>
      <c r="AG345" s="6"/>
      <c r="AH345" s="72"/>
      <c r="AI345" s="73"/>
      <c r="AJ345" s="74"/>
      <c r="AK345" s="73"/>
    </row>
    <row r="346" spans="1:37">
      <c r="A346" s="7" t="s">
        <v>846</v>
      </c>
      <c r="B346" s="8" t="s">
        <v>847</v>
      </c>
      <c r="C346" s="8" t="s">
        <v>848</v>
      </c>
      <c r="D346" s="8" t="s">
        <v>849</v>
      </c>
      <c r="E346" s="96" t="s">
        <v>13</v>
      </c>
      <c r="F346" s="9" t="s">
        <v>850</v>
      </c>
      <c r="G346" s="3">
        <v>2</v>
      </c>
      <c r="H346" s="75" t="s">
        <v>15</v>
      </c>
      <c r="I346" s="97" t="s">
        <v>851</v>
      </c>
      <c r="M346" s="1" t="s">
        <v>4754</v>
      </c>
      <c r="N346" s="1" t="s">
        <v>4755</v>
      </c>
      <c r="O346" s="1" t="s">
        <v>4754</v>
      </c>
      <c r="P346" s="1">
        <f t="shared" si="28"/>
        <v>0</v>
      </c>
      <c r="Q346" s="1">
        <f t="shared" si="29"/>
        <v>1</v>
      </c>
      <c r="R346" s="56" t="s">
        <v>4755</v>
      </c>
      <c r="S346" s="57">
        <v>0</v>
      </c>
      <c r="T346" s="47"/>
      <c r="U346" s="49"/>
      <c r="Y346" s="1" t="s">
        <v>4754</v>
      </c>
      <c r="Z346" s="1" t="s">
        <v>4754</v>
      </c>
      <c r="AA346" s="1" t="s">
        <v>4755</v>
      </c>
      <c r="AB346" s="1">
        <f t="shared" si="30"/>
        <v>0</v>
      </c>
      <c r="AC346" s="1">
        <f t="shared" si="31"/>
        <v>1</v>
      </c>
      <c r="AD346" s="59" t="s">
        <v>4755</v>
      </c>
      <c r="AE346" s="58">
        <v>0</v>
      </c>
      <c r="AF346" s="48"/>
      <c r="AG346" s="6"/>
      <c r="AH346" s="72"/>
      <c r="AI346" s="73"/>
      <c r="AJ346" s="74"/>
      <c r="AK346" s="73"/>
    </row>
    <row r="347" spans="1:37">
      <c r="A347" s="7" t="s">
        <v>874</v>
      </c>
      <c r="B347" s="8" t="s">
        <v>875</v>
      </c>
      <c r="C347" s="8" t="s">
        <v>876</v>
      </c>
      <c r="D347" s="8" t="s">
        <v>877</v>
      </c>
      <c r="E347" s="96" t="s">
        <v>64</v>
      </c>
      <c r="F347" s="9" t="s">
        <v>878</v>
      </c>
      <c r="G347" s="3">
        <v>77</v>
      </c>
      <c r="H347" s="75" t="s">
        <v>231</v>
      </c>
      <c r="I347" s="97" t="s">
        <v>879</v>
      </c>
      <c r="M347" s="1" t="s">
        <v>4756</v>
      </c>
      <c r="N347" s="1" t="s">
        <v>4756</v>
      </c>
      <c r="O347" s="1" t="s">
        <v>4754</v>
      </c>
      <c r="P347" s="1">
        <f t="shared" si="28"/>
        <v>2</v>
      </c>
      <c r="Q347" s="1">
        <f t="shared" si="29"/>
        <v>0</v>
      </c>
      <c r="R347" s="56" t="s">
        <v>4756</v>
      </c>
      <c r="S347" s="57">
        <v>0</v>
      </c>
      <c r="T347" s="47"/>
      <c r="U347" s="49"/>
      <c r="Y347" s="1" t="s">
        <v>4756</v>
      </c>
      <c r="Z347" s="1" t="s">
        <v>4754</v>
      </c>
      <c r="AA347" s="1" t="s">
        <v>4754</v>
      </c>
      <c r="AB347" s="1">
        <f t="shared" si="30"/>
        <v>1</v>
      </c>
      <c r="AC347" s="1">
        <f t="shared" si="31"/>
        <v>0</v>
      </c>
      <c r="AD347" s="59" t="s">
        <v>4756</v>
      </c>
      <c r="AE347" s="58">
        <v>0</v>
      </c>
      <c r="AF347" s="48"/>
      <c r="AG347" s="6"/>
      <c r="AH347" s="72"/>
      <c r="AI347" s="73"/>
      <c r="AJ347" s="74"/>
      <c r="AK347" s="73"/>
    </row>
    <row r="348" spans="1:37">
      <c r="A348" s="7" t="s">
        <v>881</v>
      </c>
      <c r="B348" s="8" t="s">
        <v>882</v>
      </c>
      <c r="C348" s="8" t="s">
        <v>883</v>
      </c>
      <c r="D348" s="8" t="s">
        <v>884</v>
      </c>
      <c r="E348" s="96" t="s">
        <v>64</v>
      </c>
      <c r="F348" s="9">
        <v>0</v>
      </c>
      <c r="G348" s="3">
        <v>53</v>
      </c>
      <c r="H348" s="75" t="s">
        <v>15</v>
      </c>
      <c r="I348" s="97" t="s">
        <v>885</v>
      </c>
      <c r="M348" s="1" t="s">
        <v>4754</v>
      </c>
      <c r="N348" s="1" t="s">
        <v>4755</v>
      </c>
      <c r="O348" s="1" t="s">
        <v>4754</v>
      </c>
      <c r="P348" s="1">
        <f t="shared" si="28"/>
        <v>0</v>
      </c>
      <c r="Q348" s="1">
        <f t="shared" si="29"/>
        <v>1</v>
      </c>
      <c r="R348" s="56" t="s">
        <v>4755</v>
      </c>
      <c r="S348" s="57">
        <v>0</v>
      </c>
      <c r="T348" s="47"/>
      <c r="U348" s="49"/>
      <c r="Y348" s="1" t="s">
        <v>4754</v>
      </c>
      <c r="Z348" s="1" t="s">
        <v>4754</v>
      </c>
      <c r="AA348" s="1" t="s">
        <v>4754</v>
      </c>
      <c r="AB348" s="1">
        <f t="shared" si="30"/>
        <v>0</v>
      </c>
      <c r="AC348" s="1">
        <f t="shared" si="31"/>
        <v>0</v>
      </c>
      <c r="AD348" s="59"/>
      <c r="AE348" s="58">
        <v>0</v>
      </c>
      <c r="AF348" s="48"/>
      <c r="AG348" s="6"/>
      <c r="AH348" s="72"/>
      <c r="AI348" s="73"/>
      <c r="AJ348" s="74"/>
      <c r="AK348" s="73"/>
    </row>
    <row r="349" spans="1:37">
      <c r="A349" s="7" t="s">
        <v>903</v>
      </c>
      <c r="B349" s="8" t="s">
        <v>904</v>
      </c>
      <c r="C349" s="8" t="s">
        <v>905</v>
      </c>
      <c r="D349" s="8" t="s">
        <v>906</v>
      </c>
      <c r="E349" s="96" t="s">
        <v>697</v>
      </c>
      <c r="F349" s="9" t="s">
        <v>907</v>
      </c>
      <c r="G349" s="3">
        <v>23</v>
      </c>
      <c r="H349" s="75" t="s">
        <v>66</v>
      </c>
      <c r="I349" s="97" t="s">
        <v>908</v>
      </c>
      <c r="M349" s="1" t="s">
        <v>4756</v>
      </c>
      <c r="N349" s="1" t="s">
        <v>4754</v>
      </c>
      <c r="O349" s="1" t="s">
        <v>4754</v>
      </c>
      <c r="P349" s="1">
        <f t="shared" si="28"/>
        <v>1</v>
      </c>
      <c r="Q349" s="1">
        <f t="shared" si="29"/>
        <v>0</v>
      </c>
      <c r="R349" s="56" t="s">
        <v>4756</v>
      </c>
      <c r="S349" s="57">
        <v>0</v>
      </c>
      <c r="T349" s="47"/>
      <c r="U349" s="49"/>
      <c r="Y349" s="1" t="s">
        <v>4754</v>
      </c>
      <c r="Z349" s="1" t="s">
        <v>4754</v>
      </c>
      <c r="AA349" s="1" t="s">
        <v>4754</v>
      </c>
      <c r="AB349" s="1">
        <f t="shared" si="30"/>
        <v>0</v>
      </c>
      <c r="AC349" s="1">
        <f t="shared" si="31"/>
        <v>0</v>
      </c>
      <c r="AD349" s="59"/>
      <c r="AE349" s="58">
        <v>0</v>
      </c>
      <c r="AF349" s="48"/>
      <c r="AG349" s="6"/>
      <c r="AH349" s="72"/>
      <c r="AI349" s="73"/>
      <c r="AJ349" s="74"/>
      <c r="AK349" s="73"/>
    </row>
    <row r="350" spans="1:37">
      <c r="A350" s="7" t="s">
        <v>909</v>
      </c>
      <c r="B350" s="8" t="s">
        <v>910</v>
      </c>
      <c r="C350" s="8" t="s">
        <v>911</v>
      </c>
      <c r="D350" s="8" t="s">
        <v>912</v>
      </c>
      <c r="E350" s="96" t="s">
        <v>64</v>
      </c>
      <c r="F350" s="9" t="s">
        <v>913</v>
      </c>
      <c r="G350" s="3">
        <v>2</v>
      </c>
      <c r="H350" s="75" t="s">
        <v>15</v>
      </c>
      <c r="I350" s="97" t="s">
        <v>914</v>
      </c>
      <c r="M350" s="1" t="s">
        <v>4754</v>
      </c>
      <c r="N350" s="1" t="s">
        <v>4754</v>
      </c>
      <c r="O350" s="1" t="s">
        <v>4754</v>
      </c>
      <c r="P350" s="1">
        <f t="shared" si="28"/>
        <v>0</v>
      </c>
      <c r="Q350" s="1">
        <f t="shared" si="29"/>
        <v>0</v>
      </c>
      <c r="R350" s="56"/>
      <c r="S350" s="57">
        <v>0</v>
      </c>
      <c r="T350" s="47"/>
      <c r="U350" s="49"/>
      <c r="Y350" s="1" t="s">
        <v>4755</v>
      </c>
      <c r="Z350" s="1" t="s">
        <v>4754</v>
      </c>
      <c r="AA350" s="1" t="s">
        <v>4754</v>
      </c>
      <c r="AB350" s="1">
        <f t="shared" si="30"/>
        <v>0</v>
      </c>
      <c r="AC350" s="1">
        <f t="shared" si="31"/>
        <v>1</v>
      </c>
      <c r="AD350" s="59" t="s">
        <v>4755</v>
      </c>
      <c r="AE350" s="58">
        <v>0</v>
      </c>
      <c r="AF350" s="48"/>
      <c r="AG350" s="6"/>
      <c r="AH350" s="72"/>
      <c r="AI350" s="73"/>
      <c r="AJ350" s="74"/>
      <c r="AK350" s="73"/>
    </row>
    <row r="351" spans="1:37">
      <c r="A351" s="7" t="s">
        <v>921</v>
      </c>
      <c r="B351" s="8" t="s">
        <v>922</v>
      </c>
      <c r="C351" s="8" t="s">
        <v>923</v>
      </c>
      <c r="D351" s="8" t="s">
        <v>924</v>
      </c>
      <c r="E351" s="96" t="s">
        <v>13</v>
      </c>
      <c r="F351" s="9" t="s">
        <v>925</v>
      </c>
      <c r="G351" s="3">
        <v>2</v>
      </c>
      <c r="H351" s="75" t="s">
        <v>15</v>
      </c>
      <c r="I351" s="97" t="s">
        <v>926</v>
      </c>
      <c r="M351" s="1" t="s">
        <v>4755</v>
      </c>
      <c r="N351" s="1" t="s">
        <v>4754</v>
      </c>
      <c r="O351" s="1" t="s">
        <v>4755</v>
      </c>
      <c r="P351" s="1">
        <f t="shared" si="28"/>
        <v>0</v>
      </c>
      <c r="Q351" s="1">
        <f t="shared" si="29"/>
        <v>2</v>
      </c>
      <c r="R351" s="56" t="s">
        <v>4755</v>
      </c>
      <c r="S351" s="57">
        <v>0</v>
      </c>
      <c r="T351" s="47"/>
      <c r="U351" s="49"/>
      <c r="Y351" s="1" t="s">
        <v>4755</v>
      </c>
      <c r="Z351" s="1" t="s">
        <v>4755</v>
      </c>
      <c r="AA351" s="1" t="s">
        <v>4755</v>
      </c>
      <c r="AB351" s="1">
        <f t="shared" si="30"/>
        <v>0</v>
      </c>
      <c r="AC351" s="1">
        <f t="shared" si="31"/>
        <v>3</v>
      </c>
      <c r="AD351" s="59" t="s">
        <v>4755</v>
      </c>
      <c r="AE351" s="58">
        <v>0</v>
      </c>
      <c r="AF351" s="48"/>
      <c r="AG351" s="6"/>
      <c r="AH351" s="72"/>
      <c r="AI351" s="73"/>
      <c r="AJ351" s="74"/>
      <c r="AK351" s="73"/>
    </row>
    <row r="352" spans="1:37">
      <c r="A352" s="7" t="s">
        <v>933</v>
      </c>
      <c r="B352" s="8" t="s">
        <v>934</v>
      </c>
      <c r="C352" s="8" t="s">
        <v>935</v>
      </c>
      <c r="D352" s="8" t="s">
        <v>936</v>
      </c>
      <c r="E352" s="96" t="s">
        <v>135</v>
      </c>
      <c r="F352" s="9">
        <v>0</v>
      </c>
      <c r="G352" s="3">
        <v>83</v>
      </c>
      <c r="H352" s="75" t="s">
        <v>652</v>
      </c>
      <c r="I352" s="97" t="s">
        <v>937</v>
      </c>
      <c r="M352" s="1" t="s">
        <v>4754</v>
      </c>
      <c r="N352" s="1" t="s">
        <v>4754</v>
      </c>
      <c r="O352" s="1" t="s">
        <v>4754</v>
      </c>
      <c r="P352" s="1">
        <f t="shared" si="28"/>
        <v>0</v>
      </c>
      <c r="Q352" s="1">
        <f t="shared" si="29"/>
        <v>0</v>
      </c>
      <c r="R352" s="56"/>
      <c r="S352" s="57">
        <v>0</v>
      </c>
      <c r="T352" s="47"/>
      <c r="U352" s="49"/>
      <c r="Y352" s="1" t="s">
        <v>4756</v>
      </c>
      <c r="Z352" s="1" t="s">
        <v>4754</v>
      </c>
      <c r="AA352" s="1" t="s">
        <v>4756</v>
      </c>
      <c r="AB352" s="1">
        <f t="shared" si="30"/>
        <v>2</v>
      </c>
      <c r="AC352" s="1">
        <f t="shared" si="31"/>
        <v>0</v>
      </c>
      <c r="AD352" s="59" t="s">
        <v>4756</v>
      </c>
      <c r="AE352" s="58">
        <v>0</v>
      </c>
      <c r="AF352" s="48"/>
      <c r="AG352" s="6"/>
      <c r="AH352" s="72"/>
      <c r="AI352" s="73"/>
      <c r="AJ352" s="74"/>
      <c r="AK352" s="73"/>
    </row>
    <row r="353" spans="1:37">
      <c r="A353" s="7" t="s">
        <v>938</v>
      </c>
      <c r="B353" s="8" t="s">
        <v>939</v>
      </c>
      <c r="C353" s="8" t="s">
        <v>940</v>
      </c>
      <c r="D353" s="8" t="s">
        <v>941</v>
      </c>
      <c r="E353" s="96" t="s">
        <v>64</v>
      </c>
      <c r="F353" s="9" t="s">
        <v>942</v>
      </c>
      <c r="G353" s="3">
        <v>62</v>
      </c>
      <c r="H353" s="75" t="s">
        <v>170</v>
      </c>
      <c r="I353" s="97" t="s">
        <v>943</v>
      </c>
      <c r="M353" s="1" t="s">
        <v>4756</v>
      </c>
      <c r="N353" s="1" t="s">
        <v>4756</v>
      </c>
      <c r="O353" s="1" t="s">
        <v>4756</v>
      </c>
      <c r="P353" s="1">
        <f t="shared" si="28"/>
        <v>3</v>
      </c>
      <c r="Q353" s="1">
        <f t="shared" si="29"/>
        <v>0</v>
      </c>
      <c r="R353" s="56" t="s">
        <v>4756</v>
      </c>
      <c r="S353" s="57">
        <v>0</v>
      </c>
      <c r="T353" s="47"/>
      <c r="U353" s="49"/>
      <c r="Y353" s="1" t="s">
        <v>4756</v>
      </c>
      <c r="Z353" s="1" t="s">
        <v>4754</v>
      </c>
      <c r="AA353" s="1" t="s">
        <v>4756</v>
      </c>
      <c r="AB353" s="1">
        <f t="shared" si="30"/>
        <v>2</v>
      </c>
      <c r="AC353" s="1">
        <f t="shared" si="31"/>
        <v>0</v>
      </c>
      <c r="AD353" s="59" t="s">
        <v>4756</v>
      </c>
      <c r="AE353" s="58">
        <v>0</v>
      </c>
      <c r="AF353" s="48"/>
      <c r="AG353" s="6"/>
      <c r="AH353" s="72"/>
      <c r="AI353" s="73"/>
      <c r="AJ353" s="74"/>
      <c r="AK353" s="73"/>
    </row>
    <row r="354" spans="1:37">
      <c r="A354" s="7" t="s">
        <v>975</v>
      </c>
      <c r="B354" s="8" t="s">
        <v>976</v>
      </c>
      <c r="C354" s="8" t="s">
        <v>977</v>
      </c>
      <c r="D354" s="8" t="s">
        <v>978</v>
      </c>
      <c r="E354" s="96" t="s">
        <v>64</v>
      </c>
      <c r="F354" s="9" t="s">
        <v>979</v>
      </c>
      <c r="G354" s="3">
        <v>42</v>
      </c>
      <c r="H354" s="75" t="s">
        <v>66</v>
      </c>
      <c r="I354" s="97" t="s">
        <v>980</v>
      </c>
      <c r="M354" s="1" t="s">
        <v>4754</v>
      </c>
      <c r="N354" s="1" t="s">
        <v>4755</v>
      </c>
      <c r="O354" s="1" t="s">
        <v>4755</v>
      </c>
      <c r="P354" s="1">
        <f t="shared" si="28"/>
        <v>0</v>
      </c>
      <c r="Q354" s="1">
        <f t="shared" si="29"/>
        <v>2</v>
      </c>
      <c r="R354" s="56" t="s">
        <v>4755</v>
      </c>
      <c r="S354" s="57">
        <v>0</v>
      </c>
      <c r="T354" s="47"/>
      <c r="U354" s="49"/>
      <c r="V354">
        <v>99.94</v>
      </c>
      <c r="Y354" s="1" t="s">
        <v>4755</v>
      </c>
      <c r="Z354" s="1" t="s">
        <v>4755</v>
      </c>
      <c r="AA354" s="1" t="s">
        <v>4755</v>
      </c>
      <c r="AB354" s="1">
        <f t="shared" si="30"/>
        <v>0</v>
      </c>
      <c r="AC354" s="1">
        <f t="shared" si="31"/>
        <v>3</v>
      </c>
      <c r="AD354" s="59" t="s">
        <v>4755</v>
      </c>
      <c r="AE354" s="58">
        <v>1</v>
      </c>
      <c r="AF354" s="48">
        <v>99.94</v>
      </c>
      <c r="AG354" s="6"/>
      <c r="AH354" s="72"/>
      <c r="AI354" s="73"/>
      <c r="AJ354" s="74"/>
      <c r="AK354" s="73"/>
    </row>
    <row r="355" spans="1:37">
      <c r="A355" s="7" t="s">
        <v>981</v>
      </c>
      <c r="B355" s="8" t="s">
        <v>982</v>
      </c>
      <c r="C355" s="8" t="s">
        <v>983</v>
      </c>
      <c r="D355" s="8" t="s">
        <v>984</v>
      </c>
      <c r="E355" s="96" t="s">
        <v>97</v>
      </c>
      <c r="F355" s="9" t="s">
        <v>985</v>
      </c>
      <c r="G355" s="3">
        <v>2</v>
      </c>
      <c r="H355" s="75" t="s">
        <v>15</v>
      </c>
      <c r="I355" s="97" t="s">
        <v>986</v>
      </c>
      <c r="M355" s="1" t="s">
        <v>4754</v>
      </c>
      <c r="N355" s="1" t="s">
        <v>4755</v>
      </c>
      <c r="O355" s="1" t="s">
        <v>4755</v>
      </c>
      <c r="P355" s="1">
        <f t="shared" si="28"/>
        <v>0</v>
      </c>
      <c r="Q355" s="1">
        <f t="shared" si="29"/>
        <v>2</v>
      </c>
      <c r="R355" s="56" t="s">
        <v>4755</v>
      </c>
      <c r="S355" s="57">
        <v>0</v>
      </c>
      <c r="T355" s="47"/>
      <c r="U355" s="49"/>
      <c r="Y355" s="1" t="s">
        <v>4754</v>
      </c>
      <c r="Z355" s="1" t="s">
        <v>4755</v>
      </c>
      <c r="AA355" s="1" t="s">
        <v>4755</v>
      </c>
      <c r="AB355" s="1">
        <f t="shared" si="30"/>
        <v>0</v>
      </c>
      <c r="AC355" s="1">
        <f t="shared" si="31"/>
        <v>2</v>
      </c>
      <c r="AD355" s="59" t="s">
        <v>4755</v>
      </c>
      <c r="AE355" s="58">
        <v>0</v>
      </c>
      <c r="AF355" s="48"/>
      <c r="AG355" s="6"/>
      <c r="AH355" s="72"/>
      <c r="AI355" s="73"/>
      <c r="AJ355" s="74"/>
      <c r="AK355" s="73"/>
    </row>
    <row r="356" spans="1:37">
      <c r="A356" s="7" t="s">
        <v>999</v>
      </c>
      <c r="B356" s="8" t="s">
        <v>1000</v>
      </c>
      <c r="C356" s="8" t="s">
        <v>1001</v>
      </c>
      <c r="D356" s="8" t="s">
        <v>1002</v>
      </c>
      <c r="E356" s="96" t="s">
        <v>13</v>
      </c>
      <c r="F356" s="9" t="s">
        <v>1003</v>
      </c>
      <c r="G356" s="3">
        <v>1</v>
      </c>
      <c r="H356" s="75" t="s">
        <v>34</v>
      </c>
      <c r="I356" s="97" t="s">
        <v>1004</v>
      </c>
      <c r="M356" s="1" t="s">
        <v>4754</v>
      </c>
      <c r="N356" s="1" t="s">
        <v>4754</v>
      </c>
      <c r="O356" s="1" t="s">
        <v>4754</v>
      </c>
      <c r="P356" s="1">
        <f t="shared" si="28"/>
        <v>0</v>
      </c>
      <c r="Q356" s="1">
        <f t="shared" si="29"/>
        <v>0</v>
      </c>
      <c r="R356" s="56"/>
      <c r="S356" s="57">
        <v>0</v>
      </c>
      <c r="T356" s="47"/>
      <c r="U356" s="49"/>
      <c r="Y356" s="1" t="s">
        <v>4754</v>
      </c>
      <c r="Z356" s="1" t="s">
        <v>4755</v>
      </c>
      <c r="AA356" s="1" t="s">
        <v>4754</v>
      </c>
      <c r="AB356" s="1">
        <f t="shared" si="30"/>
        <v>0</v>
      </c>
      <c r="AC356" s="1">
        <f t="shared" si="31"/>
        <v>1</v>
      </c>
      <c r="AD356" s="59" t="s">
        <v>4755</v>
      </c>
      <c r="AE356" s="58">
        <v>0</v>
      </c>
      <c r="AF356" s="48"/>
      <c r="AG356" s="6"/>
      <c r="AH356" s="72"/>
      <c r="AI356" s="73"/>
      <c r="AJ356" s="74"/>
      <c r="AK356" s="73"/>
    </row>
    <row r="357" spans="1:37">
      <c r="A357" s="7" t="s">
        <v>1010</v>
      </c>
      <c r="B357" s="8" t="s">
        <v>1011</v>
      </c>
      <c r="C357" s="8" t="s">
        <v>1012</v>
      </c>
      <c r="D357" s="8" t="s">
        <v>1013</v>
      </c>
      <c r="E357" s="96" t="s">
        <v>64</v>
      </c>
      <c r="F357" s="9" t="s">
        <v>1014</v>
      </c>
      <c r="G357" s="3">
        <v>48</v>
      </c>
      <c r="H357" s="75" t="s">
        <v>66</v>
      </c>
      <c r="I357" s="97" t="s">
        <v>1015</v>
      </c>
      <c r="M357" s="1" t="s">
        <v>4754</v>
      </c>
      <c r="N357" s="1" t="s">
        <v>4754</v>
      </c>
      <c r="O357" s="1" t="s">
        <v>4756</v>
      </c>
      <c r="P357" s="1">
        <f t="shared" si="28"/>
        <v>1</v>
      </c>
      <c r="Q357" s="1">
        <f t="shared" si="29"/>
        <v>0</v>
      </c>
      <c r="R357" s="56" t="s">
        <v>4756</v>
      </c>
      <c r="S357" s="57">
        <v>0</v>
      </c>
      <c r="T357" s="47"/>
      <c r="U357" s="49"/>
      <c r="Y357" s="1" t="s">
        <v>4754</v>
      </c>
      <c r="Z357" s="1" t="s">
        <v>4754</v>
      </c>
      <c r="AA357" s="1" t="s">
        <v>4756</v>
      </c>
      <c r="AB357" s="1">
        <f t="shared" si="30"/>
        <v>1</v>
      </c>
      <c r="AC357" s="1">
        <f t="shared" si="31"/>
        <v>0</v>
      </c>
      <c r="AD357" s="59" t="s">
        <v>4756</v>
      </c>
      <c r="AE357" s="58">
        <v>0</v>
      </c>
      <c r="AF357" s="48"/>
      <c r="AG357" s="6"/>
      <c r="AH357" s="72"/>
      <c r="AI357" s="73"/>
      <c r="AJ357" s="74"/>
      <c r="AK357" s="73"/>
    </row>
    <row r="358" spans="1:37">
      <c r="A358" s="7" t="s">
        <v>1016</v>
      </c>
      <c r="B358" s="8" t="s">
        <v>1017</v>
      </c>
      <c r="C358" s="8" t="s">
        <v>1018</v>
      </c>
      <c r="D358" s="8" t="s">
        <v>1019</v>
      </c>
      <c r="E358" s="96" t="s">
        <v>224</v>
      </c>
      <c r="F358" s="9" t="s">
        <v>1020</v>
      </c>
      <c r="G358" s="3">
        <v>1</v>
      </c>
      <c r="H358" s="75" t="s">
        <v>34</v>
      </c>
      <c r="I358" s="97" t="s">
        <v>1021</v>
      </c>
      <c r="M358" s="1" t="s">
        <v>4755</v>
      </c>
      <c r="N358" s="1" t="s">
        <v>4754</v>
      </c>
      <c r="O358" s="1" t="s">
        <v>4754</v>
      </c>
      <c r="P358" s="1">
        <f t="shared" si="28"/>
        <v>0</v>
      </c>
      <c r="Q358" s="1">
        <f t="shared" si="29"/>
        <v>1</v>
      </c>
      <c r="R358" s="56" t="s">
        <v>4755</v>
      </c>
      <c r="S358" s="57">
        <v>0</v>
      </c>
      <c r="T358" s="47"/>
      <c r="U358" s="49"/>
      <c r="Y358" s="1" t="s">
        <v>4754</v>
      </c>
      <c r="Z358" s="1" t="s">
        <v>4754</v>
      </c>
      <c r="AA358" s="1" t="s">
        <v>4754</v>
      </c>
      <c r="AB358" s="1">
        <f t="shared" si="30"/>
        <v>0</v>
      </c>
      <c r="AC358" s="1">
        <f t="shared" si="31"/>
        <v>0</v>
      </c>
      <c r="AD358" s="59"/>
      <c r="AE358" s="58">
        <v>0</v>
      </c>
      <c r="AF358" s="48"/>
      <c r="AG358" s="6"/>
      <c r="AH358" s="72"/>
      <c r="AI358" s="73"/>
      <c r="AJ358" s="74"/>
      <c r="AK358" s="73"/>
    </row>
    <row r="359" spans="1:37">
      <c r="A359" s="7" t="s">
        <v>1022</v>
      </c>
      <c r="B359" s="8" t="s">
        <v>1023</v>
      </c>
      <c r="C359" s="8" t="s">
        <v>1024</v>
      </c>
      <c r="D359" s="8" t="s">
        <v>1025</v>
      </c>
      <c r="E359" s="96" t="s">
        <v>64</v>
      </c>
      <c r="F359" s="9">
        <v>0</v>
      </c>
      <c r="G359" s="3">
        <v>22</v>
      </c>
      <c r="H359" s="75" t="s">
        <v>170</v>
      </c>
      <c r="I359" s="97" t="s">
        <v>1026</v>
      </c>
      <c r="M359" s="1" t="s">
        <v>4754</v>
      </c>
      <c r="N359" s="1" t="s">
        <v>4756</v>
      </c>
      <c r="O359" s="1" t="s">
        <v>4756</v>
      </c>
      <c r="P359" s="1">
        <f t="shared" si="28"/>
        <v>2</v>
      </c>
      <c r="Q359" s="1">
        <f t="shared" si="29"/>
        <v>0</v>
      </c>
      <c r="R359" s="56" t="s">
        <v>4756</v>
      </c>
      <c r="S359" s="57">
        <v>0</v>
      </c>
      <c r="T359" s="47"/>
      <c r="U359" s="49"/>
      <c r="V359">
        <v>0.43469999999999998</v>
      </c>
      <c r="Y359" s="1" t="s">
        <v>4756</v>
      </c>
      <c r="Z359" s="1" t="s">
        <v>4754</v>
      </c>
      <c r="AA359" s="1" t="s">
        <v>4754</v>
      </c>
      <c r="AB359" s="1">
        <f t="shared" si="30"/>
        <v>1</v>
      </c>
      <c r="AC359" s="1">
        <f t="shared" si="31"/>
        <v>0</v>
      </c>
      <c r="AD359" s="59" t="s">
        <v>4756</v>
      </c>
      <c r="AE359" s="58">
        <v>1</v>
      </c>
      <c r="AF359" s="48">
        <v>0.43469999999999998</v>
      </c>
      <c r="AG359" s="6"/>
      <c r="AH359" s="72"/>
      <c r="AI359" s="73"/>
      <c r="AJ359" s="74"/>
      <c r="AK359" s="73"/>
    </row>
    <row r="360" spans="1:37">
      <c r="A360" s="7" t="s">
        <v>1027</v>
      </c>
      <c r="B360" s="8" t="s">
        <v>1028</v>
      </c>
      <c r="C360" s="8" t="s">
        <v>1029</v>
      </c>
      <c r="D360" s="8" t="s">
        <v>1030</v>
      </c>
      <c r="E360" s="96" t="s">
        <v>64</v>
      </c>
      <c r="F360" s="9" t="s">
        <v>1031</v>
      </c>
      <c r="G360" s="3">
        <v>19</v>
      </c>
      <c r="H360" s="75" t="s">
        <v>652</v>
      </c>
      <c r="I360" s="97" t="s">
        <v>1032</v>
      </c>
      <c r="M360" s="1" t="s">
        <v>4754</v>
      </c>
      <c r="N360" s="1" t="s">
        <v>4755</v>
      </c>
      <c r="O360" s="1" t="s">
        <v>4754</v>
      </c>
      <c r="P360" s="1">
        <f t="shared" si="28"/>
        <v>0</v>
      </c>
      <c r="Q360" s="1">
        <f t="shared" si="29"/>
        <v>1</v>
      </c>
      <c r="R360" s="56" t="s">
        <v>4755</v>
      </c>
      <c r="S360" s="57">
        <v>0</v>
      </c>
      <c r="T360" s="47"/>
      <c r="U360" s="49"/>
      <c r="Y360" s="1" t="s">
        <v>4754</v>
      </c>
      <c r="Z360" s="1" t="s">
        <v>4754</v>
      </c>
      <c r="AA360" s="1" t="s">
        <v>4755</v>
      </c>
      <c r="AB360" s="1">
        <f t="shared" si="30"/>
        <v>0</v>
      </c>
      <c r="AC360" s="1">
        <f t="shared" si="31"/>
        <v>1</v>
      </c>
      <c r="AD360" s="59" t="s">
        <v>4755</v>
      </c>
      <c r="AE360" s="58">
        <v>0</v>
      </c>
      <c r="AF360" s="48"/>
      <c r="AG360" s="6"/>
      <c r="AH360" s="72"/>
      <c r="AI360" s="73"/>
      <c r="AJ360" s="74"/>
      <c r="AK360" s="73"/>
    </row>
    <row r="361" spans="1:37">
      <c r="A361" s="7" t="s">
        <v>1039</v>
      </c>
      <c r="B361" s="8" t="s">
        <v>1040</v>
      </c>
      <c r="C361" s="8" t="s">
        <v>1041</v>
      </c>
      <c r="D361" s="8" t="s">
        <v>1042</v>
      </c>
      <c r="E361" s="96" t="s">
        <v>13</v>
      </c>
      <c r="F361" s="9">
        <v>0</v>
      </c>
      <c r="G361" s="3">
        <v>2</v>
      </c>
      <c r="H361" s="75" t="s">
        <v>15</v>
      </c>
      <c r="I361" s="97" t="s">
        <v>1043</v>
      </c>
      <c r="M361" s="1" t="s">
        <v>4754</v>
      </c>
      <c r="N361" s="1" t="s">
        <v>4754</v>
      </c>
      <c r="O361" s="1" t="s">
        <v>4754</v>
      </c>
      <c r="P361" s="1">
        <f t="shared" si="28"/>
        <v>0</v>
      </c>
      <c r="Q361" s="1">
        <f t="shared" si="29"/>
        <v>0</v>
      </c>
      <c r="R361" s="56"/>
      <c r="S361" s="57">
        <v>0</v>
      </c>
      <c r="T361" s="47"/>
      <c r="U361" s="49"/>
      <c r="Y361" s="1" t="s">
        <v>4754</v>
      </c>
      <c r="Z361" s="1" t="s">
        <v>4755</v>
      </c>
      <c r="AA361" s="1" t="s">
        <v>4754</v>
      </c>
      <c r="AB361" s="1">
        <f t="shared" si="30"/>
        <v>0</v>
      </c>
      <c r="AC361" s="1">
        <f t="shared" si="31"/>
        <v>1</v>
      </c>
      <c r="AD361" s="59" t="s">
        <v>4755</v>
      </c>
      <c r="AE361" s="58">
        <v>0</v>
      </c>
      <c r="AF361" s="48"/>
      <c r="AG361" s="6"/>
      <c r="AH361" s="72"/>
      <c r="AI361" s="73"/>
      <c r="AJ361" s="74"/>
      <c r="AK361" s="73"/>
    </row>
    <row r="362" spans="1:37">
      <c r="A362" s="7" t="s">
        <v>1062</v>
      </c>
      <c r="B362" s="8" t="s">
        <v>1063</v>
      </c>
      <c r="C362" s="8" t="s">
        <v>1064</v>
      </c>
      <c r="D362" s="8" t="s">
        <v>1065</v>
      </c>
      <c r="E362" s="96" t="s">
        <v>13</v>
      </c>
      <c r="F362" s="9" t="s">
        <v>1066</v>
      </c>
      <c r="G362" s="3">
        <v>2</v>
      </c>
      <c r="H362" s="75" t="s">
        <v>15</v>
      </c>
      <c r="I362" s="97" t="s">
        <v>1067</v>
      </c>
      <c r="M362" s="1" t="s">
        <v>4755</v>
      </c>
      <c r="N362" s="1" t="s">
        <v>4754</v>
      </c>
      <c r="O362" s="1" t="s">
        <v>4754</v>
      </c>
      <c r="P362" s="1">
        <f t="shared" si="28"/>
        <v>0</v>
      </c>
      <c r="Q362" s="1">
        <f t="shared" si="29"/>
        <v>1</v>
      </c>
      <c r="R362" s="56" t="s">
        <v>4755</v>
      </c>
      <c r="S362" s="57">
        <v>0</v>
      </c>
      <c r="T362" s="47"/>
      <c r="U362" s="49"/>
      <c r="Y362" s="1" t="s">
        <v>4754</v>
      </c>
      <c r="Z362" s="1" t="s">
        <v>4754</v>
      </c>
      <c r="AA362" s="1" t="s">
        <v>4754</v>
      </c>
      <c r="AB362" s="1">
        <f t="shared" si="30"/>
        <v>0</v>
      </c>
      <c r="AC362" s="1">
        <f t="shared" si="31"/>
        <v>0</v>
      </c>
      <c r="AD362" s="59"/>
      <c r="AE362" s="58">
        <v>0</v>
      </c>
      <c r="AF362" s="48"/>
      <c r="AG362" s="6"/>
      <c r="AH362" s="72"/>
      <c r="AI362" s="73"/>
      <c r="AJ362" s="74"/>
      <c r="AK362" s="73"/>
    </row>
    <row r="363" spans="1:37">
      <c r="A363" s="7" t="s">
        <v>1075</v>
      </c>
      <c r="B363" s="8" t="s">
        <v>1076</v>
      </c>
      <c r="C363" s="8" t="s">
        <v>1077</v>
      </c>
      <c r="D363" s="8" t="s">
        <v>1078</v>
      </c>
      <c r="E363" s="96" t="s">
        <v>64</v>
      </c>
      <c r="F363" s="9" t="s">
        <v>1079</v>
      </c>
      <c r="G363" s="3">
        <v>62</v>
      </c>
      <c r="H363" s="75" t="s">
        <v>177</v>
      </c>
      <c r="I363" s="97" t="s">
        <v>1080</v>
      </c>
      <c r="M363" s="1" t="s">
        <v>4756</v>
      </c>
      <c r="N363" s="1" t="s">
        <v>4754</v>
      </c>
      <c r="O363" s="1" t="s">
        <v>4754</v>
      </c>
      <c r="P363" s="1">
        <f t="shared" si="28"/>
        <v>1</v>
      </c>
      <c r="Q363" s="1">
        <f t="shared" si="29"/>
        <v>0</v>
      </c>
      <c r="R363" s="56" t="s">
        <v>4756</v>
      </c>
      <c r="S363" s="57">
        <v>0</v>
      </c>
      <c r="T363" s="47"/>
      <c r="U363" s="49"/>
      <c r="Y363" s="1" t="s">
        <v>4754</v>
      </c>
      <c r="Z363" s="1" t="s">
        <v>4754</v>
      </c>
      <c r="AA363" s="1" t="s">
        <v>4754</v>
      </c>
      <c r="AB363" s="1">
        <f t="shared" si="30"/>
        <v>0</v>
      </c>
      <c r="AC363" s="1">
        <f t="shared" si="31"/>
        <v>0</v>
      </c>
      <c r="AD363" s="59"/>
      <c r="AE363" s="58">
        <v>0</v>
      </c>
      <c r="AF363" s="48"/>
      <c r="AG363" s="6"/>
      <c r="AH363" s="72"/>
      <c r="AI363" s="73"/>
      <c r="AJ363" s="74"/>
      <c r="AK363" s="73"/>
    </row>
    <row r="364" spans="1:37">
      <c r="A364" s="7" t="s">
        <v>1081</v>
      </c>
      <c r="B364" s="8" t="s">
        <v>1082</v>
      </c>
      <c r="C364" s="8" t="s">
        <v>1083</v>
      </c>
      <c r="D364" s="8" t="s">
        <v>1084</v>
      </c>
      <c r="E364" s="96" t="s">
        <v>224</v>
      </c>
      <c r="F364" s="9" t="s">
        <v>595</v>
      </c>
      <c r="G364" s="3">
        <v>2</v>
      </c>
      <c r="H364" s="75" t="s">
        <v>15</v>
      </c>
      <c r="I364" s="97" t="s">
        <v>1085</v>
      </c>
      <c r="M364" s="1" t="s">
        <v>4754</v>
      </c>
      <c r="N364" s="1" t="s">
        <v>4756</v>
      </c>
      <c r="O364" s="1" t="s">
        <v>4754</v>
      </c>
      <c r="P364" s="1">
        <f t="shared" si="28"/>
        <v>1</v>
      </c>
      <c r="Q364" s="1">
        <f t="shared" si="29"/>
        <v>0</v>
      </c>
      <c r="R364" s="56" t="s">
        <v>4756</v>
      </c>
      <c r="S364" s="57">
        <v>0</v>
      </c>
      <c r="T364" s="47"/>
      <c r="U364" s="49"/>
      <c r="V364">
        <v>1.7470000000000001</v>
      </c>
      <c r="Y364" s="1" t="s">
        <v>4756</v>
      </c>
      <c r="Z364" s="1" t="s">
        <v>4756</v>
      </c>
      <c r="AA364" s="1" t="s">
        <v>4756</v>
      </c>
      <c r="AB364" s="1">
        <f t="shared" si="30"/>
        <v>3</v>
      </c>
      <c r="AC364" s="1">
        <f t="shared" si="31"/>
        <v>0</v>
      </c>
      <c r="AD364" s="59" t="s">
        <v>4756</v>
      </c>
      <c r="AE364" s="58">
        <v>1</v>
      </c>
      <c r="AF364" s="48">
        <v>1.7470000000000001</v>
      </c>
      <c r="AG364" s="6"/>
      <c r="AH364" s="72"/>
      <c r="AI364" s="73"/>
      <c r="AJ364" s="74"/>
      <c r="AK364" s="73"/>
    </row>
    <row r="365" spans="1:37">
      <c r="A365" s="7" t="s">
        <v>1086</v>
      </c>
      <c r="B365" s="8" t="s">
        <v>1087</v>
      </c>
      <c r="C365" s="8" t="s">
        <v>1088</v>
      </c>
      <c r="D365" s="8" t="s">
        <v>1089</v>
      </c>
      <c r="E365" s="96" t="s">
        <v>64</v>
      </c>
      <c r="F365" s="9">
        <v>0</v>
      </c>
      <c r="G365" s="3">
        <v>54</v>
      </c>
      <c r="H365" s="75" t="s">
        <v>1091</v>
      </c>
      <c r="I365" s="97" t="s">
        <v>1092</v>
      </c>
      <c r="M365" s="1" t="s">
        <v>4754</v>
      </c>
      <c r="N365" s="1" t="s">
        <v>4756</v>
      </c>
      <c r="O365" s="1" t="s">
        <v>4754</v>
      </c>
      <c r="P365" s="1">
        <f t="shared" si="28"/>
        <v>1</v>
      </c>
      <c r="Q365" s="1">
        <f t="shared" si="29"/>
        <v>0</v>
      </c>
      <c r="R365" s="56" t="s">
        <v>4756</v>
      </c>
      <c r="S365" s="57">
        <v>0</v>
      </c>
      <c r="T365" s="47"/>
      <c r="U365" s="49"/>
      <c r="Y365" s="1" t="s">
        <v>4754</v>
      </c>
      <c r="Z365" s="1" t="s">
        <v>4754</v>
      </c>
      <c r="AA365" s="1" t="s">
        <v>4754</v>
      </c>
      <c r="AB365" s="1">
        <f t="shared" si="30"/>
        <v>0</v>
      </c>
      <c r="AC365" s="1">
        <f t="shared" si="31"/>
        <v>0</v>
      </c>
      <c r="AD365" s="59"/>
      <c r="AE365" s="58">
        <v>0</v>
      </c>
      <c r="AF365" s="48"/>
      <c r="AG365" s="6"/>
      <c r="AH365" s="72"/>
      <c r="AI365" s="73"/>
      <c r="AJ365" s="74"/>
      <c r="AK365" s="73"/>
    </row>
    <row r="366" spans="1:37">
      <c r="A366" s="7" t="s">
        <v>1105</v>
      </c>
      <c r="B366" s="8" t="s">
        <v>1106</v>
      </c>
      <c r="C366" s="8" t="s">
        <v>1107</v>
      </c>
      <c r="D366" s="8" t="s">
        <v>1108</v>
      </c>
      <c r="E366" s="96" t="s">
        <v>64</v>
      </c>
      <c r="F366" s="9" t="s">
        <v>1109</v>
      </c>
      <c r="G366" s="3">
        <v>50</v>
      </c>
      <c r="H366" s="75" t="s">
        <v>177</v>
      </c>
      <c r="I366" s="97" t="s">
        <v>1110</v>
      </c>
      <c r="M366" s="1" t="s">
        <v>4754</v>
      </c>
      <c r="N366" s="1" t="s">
        <v>4755</v>
      </c>
      <c r="O366" s="1" t="s">
        <v>4754</v>
      </c>
      <c r="P366" s="1">
        <f t="shared" si="28"/>
        <v>0</v>
      </c>
      <c r="Q366" s="1">
        <f t="shared" si="29"/>
        <v>1</v>
      </c>
      <c r="R366" s="56" t="s">
        <v>4755</v>
      </c>
      <c r="S366" s="57">
        <v>0</v>
      </c>
      <c r="T366" s="47"/>
      <c r="U366" s="49"/>
      <c r="Y366" s="1" t="s">
        <v>4754</v>
      </c>
      <c r="Z366" s="1" t="s">
        <v>4754</v>
      </c>
      <c r="AA366" s="1" t="s">
        <v>4755</v>
      </c>
      <c r="AB366" s="1">
        <f t="shared" si="30"/>
        <v>0</v>
      </c>
      <c r="AC366" s="1">
        <f t="shared" si="31"/>
        <v>1</v>
      </c>
      <c r="AD366" s="59" t="s">
        <v>4755</v>
      </c>
      <c r="AE366" s="58">
        <v>0</v>
      </c>
      <c r="AF366" s="48"/>
      <c r="AG366" s="6"/>
      <c r="AH366" s="72"/>
      <c r="AI366" s="73"/>
      <c r="AJ366" s="74"/>
      <c r="AK366" s="73"/>
    </row>
    <row r="367" spans="1:37">
      <c r="A367" s="7" t="s">
        <v>1111</v>
      </c>
      <c r="B367" s="8" t="s">
        <v>1112</v>
      </c>
      <c r="C367" s="8" t="s">
        <v>1113</v>
      </c>
      <c r="D367" s="8" t="s">
        <v>1114</v>
      </c>
      <c r="E367" s="96" t="s">
        <v>64</v>
      </c>
      <c r="F367" s="9" t="s">
        <v>1115</v>
      </c>
      <c r="G367" s="3">
        <v>53</v>
      </c>
      <c r="H367" s="75" t="s">
        <v>652</v>
      </c>
      <c r="I367" s="97" t="s">
        <v>1117</v>
      </c>
      <c r="M367" s="1" t="s">
        <v>4754</v>
      </c>
      <c r="N367" s="1" t="s">
        <v>4754</v>
      </c>
      <c r="O367" s="1" t="s">
        <v>4754</v>
      </c>
      <c r="P367" s="1">
        <f t="shared" si="28"/>
        <v>0</v>
      </c>
      <c r="Q367" s="1">
        <f t="shared" si="29"/>
        <v>0</v>
      </c>
      <c r="R367" s="56"/>
      <c r="S367" s="57">
        <v>0</v>
      </c>
      <c r="T367" s="47"/>
      <c r="U367" s="49"/>
      <c r="Y367" s="1" t="s">
        <v>4754</v>
      </c>
      <c r="Z367" s="1" t="s">
        <v>4754</v>
      </c>
      <c r="AA367" s="1" t="s">
        <v>4756</v>
      </c>
      <c r="AB367" s="1">
        <f t="shared" si="30"/>
        <v>1</v>
      </c>
      <c r="AC367" s="1">
        <f t="shared" si="31"/>
        <v>0</v>
      </c>
      <c r="AD367" s="59" t="s">
        <v>4756</v>
      </c>
      <c r="AE367" s="58">
        <v>0</v>
      </c>
      <c r="AF367" s="48"/>
      <c r="AG367" s="6"/>
      <c r="AH367" s="72"/>
      <c r="AI367" s="73"/>
      <c r="AJ367" s="74"/>
      <c r="AK367" s="73"/>
    </row>
    <row r="368" spans="1:37">
      <c r="A368" s="7" t="s">
        <v>1129</v>
      </c>
      <c r="B368" s="8" t="s">
        <v>1130</v>
      </c>
      <c r="C368" s="8" t="s">
        <v>1131</v>
      </c>
      <c r="D368" s="8" t="s">
        <v>1132</v>
      </c>
      <c r="E368" s="96" t="s">
        <v>13</v>
      </c>
      <c r="F368" s="9" t="s">
        <v>553</v>
      </c>
      <c r="G368" s="3">
        <v>2</v>
      </c>
      <c r="H368" s="75" t="s">
        <v>15</v>
      </c>
      <c r="I368" s="97" t="s">
        <v>1133</v>
      </c>
      <c r="M368" s="1" t="s">
        <v>4754</v>
      </c>
      <c r="N368" s="1" t="s">
        <v>4754</v>
      </c>
      <c r="O368" s="1" t="s">
        <v>4754</v>
      </c>
      <c r="P368" s="1">
        <f t="shared" si="28"/>
        <v>0</v>
      </c>
      <c r="Q368" s="1">
        <f t="shared" si="29"/>
        <v>0</v>
      </c>
      <c r="R368" s="56"/>
      <c r="S368" s="57">
        <v>0</v>
      </c>
      <c r="T368" s="47"/>
      <c r="U368" s="49"/>
      <c r="Y368" s="1" t="s">
        <v>4754</v>
      </c>
      <c r="Z368" s="1" t="s">
        <v>4754</v>
      </c>
      <c r="AA368" s="1" t="s">
        <v>4755</v>
      </c>
      <c r="AB368" s="1">
        <f t="shared" si="30"/>
        <v>0</v>
      </c>
      <c r="AC368" s="1">
        <f t="shared" si="31"/>
        <v>1</v>
      </c>
      <c r="AD368" s="59" t="s">
        <v>4755</v>
      </c>
      <c r="AE368" s="58">
        <v>0</v>
      </c>
      <c r="AF368" s="48"/>
      <c r="AG368" s="6"/>
      <c r="AH368" s="72"/>
      <c r="AI368" s="73"/>
      <c r="AJ368" s="74"/>
      <c r="AK368" s="73"/>
    </row>
    <row r="369" spans="1:37">
      <c r="A369" s="7" t="s">
        <v>1134</v>
      </c>
      <c r="B369" s="8" t="s">
        <v>1135</v>
      </c>
      <c r="C369" s="8" t="s">
        <v>1136</v>
      </c>
      <c r="D369" s="8" t="s">
        <v>1137</v>
      </c>
      <c r="E369" s="96" t="s">
        <v>64</v>
      </c>
      <c r="F369" s="9" t="s">
        <v>1138</v>
      </c>
      <c r="G369" s="3">
        <v>64</v>
      </c>
      <c r="H369" s="75" t="s">
        <v>170</v>
      </c>
      <c r="I369" s="97" t="s">
        <v>1139</v>
      </c>
      <c r="M369" s="1" t="s">
        <v>4756</v>
      </c>
      <c r="N369" s="1" t="s">
        <v>4756</v>
      </c>
      <c r="O369" s="1" t="s">
        <v>4754</v>
      </c>
      <c r="P369" s="1">
        <f t="shared" si="28"/>
        <v>2</v>
      </c>
      <c r="Q369" s="1">
        <f t="shared" si="29"/>
        <v>0</v>
      </c>
      <c r="R369" s="56" t="s">
        <v>4756</v>
      </c>
      <c r="S369" s="57">
        <v>0</v>
      </c>
      <c r="T369" s="47"/>
      <c r="U369" s="49"/>
      <c r="Y369" s="1" t="s">
        <v>4756</v>
      </c>
      <c r="Z369" s="1" t="s">
        <v>4754</v>
      </c>
      <c r="AA369" s="1" t="s">
        <v>4756</v>
      </c>
      <c r="AB369" s="1">
        <f t="shared" si="30"/>
        <v>2</v>
      </c>
      <c r="AC369" s="1">
        <f t="shared" si="31"/>
        <v>0</v>
      </c>
      <c r="AD369" s="59" t="s">
        <v>4756</v>
      </c>
      <c r="AE369" s="58">
        <v>0</v>
      </c>
      <c r="AF369" s="48"/>
      <c r="AG369" s="6"/>
      <c r="AH369" s="72"/>
      <c r="AI369" s="73"/>
      <c r="AJ369" s="74"/>
      <c r="AK369" s="73"/>
    </row>
    <row r="370" spans="1:37">
      <c r="A370" s="7" t="s">
        <v>1134</v>
      </c>
      <c r="B370" s="8" t="s">
        <v>1135</v>
      </c>
      <c r="C370" s="8" t="s">
        <v>1136</v>
      </c>
      <c r="D370" s="8" t="s">
        <v>1137</v>
      </c>
      <c r="E370" s="96" t="s">
        <v>64</v>
      </c>
      <c r="F370" s="9" t="s">
        <v>1138</v>
      </c>
      <c r="G370" s="3">
        <v>65</v>
      </c>
      <c r="H370" s="75" t="s">
        <v>1091</v>
      </c>
      <c r="I370" s="97" t="s">
        <v>1140</v>
      </c>
      <c r="M370" s="1" t="s">
        <v>4754</v>
      </c>
      <c r="N370" s="1" t="s">
        <v>4754</v>
      </c>
      <c r="O370" s="1" t="s">
        <v>4754</v>
      </c>
      <c r="P370" s="1">
        <f t="shared" si="28"/>
        <v>0</v>
      </c>
      <c r="Q370" s="1">
        <f t="shared" si="29"/>
        <v>0</v>
      </c>
      <c r="R370" s="56"/>
      <c r="S370" s="57">
        <v>0</v>
      </c>
      <c r="T370" s="47"/>
      <c r="U370" s="49"/>
      <c r="Y370" s="1" t="s">
        <v>4754</v>
      </c>
      <c r="Z370" s="1" t="s">
        <v>4754</v>
      </c>
      <c r="AA370" s="1" t="s">
        <v>4754</v>
      </c>
      <c r="AB370" s="1">
        <f t="shared" si="30"/>
        <v>0</v>
      </c>
      <c r="AC370" s="1">
        <f t="shared" si="31"/>
        <v>0</v>
      </c>
      <c r="AD370" s="59"/>
      <c r="AE370" s="58">
        <v>0</v>
      </c>
      <c r="AF370" s="48"/>
      <c r="AG370" s="6"/>
      <c r="AH370" s="72"/>
      <c r="AI370" s="73"/>
      <c r="AJ370" s="74"/>
      <c r="AK370" s="73"/>
    </row>
    <row r="371" spans="1:37">
      <c r="A371" s="7" t="s">
        <v>1163</v>
      </c>
      <c r="B371" s="8" t="s">
        <v>1164</v>
      </c>
      <c r="C371" s="8" t="s">
        <v>1165</v>
      </c>
      <c r="D371" s="8" t="s">
        <v>1166</v>
      </c>
      <c r="E371" s="96" t="s">
        <v>64</v>
      </c>
      <c r="F371" s="9" t="s">
        <v>1167</v>
      </c>
      <c r="G371" s="3">
        <v>26</v>
      </c>
      <c r="H371" s="75" t="s">
        <v>143</v>
      </c>
      <c r="I371" s="97" t="s">
        <v>1169</v>
      </c>
      <c r="M371" s="1" t="s">
        <v>4754</v>
      </c>
      <c r="N371" s="1" t="s">
        <v>4756</v>
      </c>
      <c r="O371" s="1" t="s">
        <v>4754</v>
      </c>
      <c r="P371" s="1">
        <f t="shared" si="28"/>
        <v>1</v>
      </c>
      <c r="Q371" s="1">
        <f t="shared" si="29"/>
        <v>0</v>
      </c>
      <c r="R371" s="56" t="s">
        <v>4756</v>
      </c>
      <c r="S371" s="57">
        <v>0</v>
      </c>
      <c r="T371" s="47"/>
      <c r="U371" s="49"/>
      <c r="Y371" s="1" t="s">
        <v>4754</v>
      </c>
      <c r="Z371" s="1" t="s">
        <v>4756</v>
      </c>
      <c r="AA371" s="1" t="s">
        <v>4754</v>
      </c>
      <c r="AB371" s="1">
        <f t="shared" si="30"/>
        <v>1</v>
      </c>
      <c r="AC371" s="1">
        <f t="shared" si="31"/>
        <v>0</v>
      </c>
      <c r="AD371" s="59" t="s">
        <v>4756</v>
      </c>
      <c r="AE371" s="58">
        <v>0</v>
      </c>
      <c r="AF371" s="48"/>
      <c r="AG371" s="6"/>
      <c r="AH371" s="72"/>
      <c r="AI371" s="73"/>
      <c r="AJ371" s="74"/>
      <c r="AK371" s="73"/>
    </row>
    <row r="372" spans="1:37">
      <c r="A372" s="7" t="s">
        <v>1163</v>
      </c>
      <c r="B372" s="8" t="s">
        <v>1164</v>
      </c>
      <c r="C372" s="8" t="s">
        <v>1165</v>
      </c>
      <c r="D372" s="8" t="s">
        <v>1166</v>
      </c>
      <c r="E372" s="96" t="s">
        <v>64</v>
      </c>
      <c r="F372" s="9" t="s">
        <v>1167</v>
      </c>
      <c r="G372" s="3">
        <v>27</v>
      </c>
      <c r="H372" s="75" t="s">
        <v>66</v>
      </c>
      <c r="I372" s="97" t="s">
        <v>1170</v>
      </c>
      <c r="M372" s="1" t="s">
        <v>4754</v>
      </c>
      <c r="N372" s="1" t="s">
        <v>4755</v>
      </c>
      <c r="O372" s="1" t="s">
        <v>4754</v>
      </c>
      <c r="P372" s="1">
        <f t="shared" si="28"/>
        <v>0</v>
      </c>
      <c r="Q372" s="1">
        <f t="shared" si="29"/>
        <v>1</v>
      </c>
      <c r="R372" s="56" t="s">
        <v>4755</v>
      </c>
      <c r="S372" s="57">
        <v>0</v>
      </c>
      <c r="T372" s="47"/>
      <c r="U372" s="49"/>
      <c r="Y372" s="1" t="s">
        <v>4755</v>
      </c>
      <c r="Z372" s="1" t="s">
        <v>4755</v>
      </c>
      <c r="AA372" s="1" t="s">
        <v>4754</v>
      </c>
      <c r="AB372" s="1">
        <f t="shared" si="30"/>
        <v>0</v>
      </c>
      <c r="AC372" s="1">
        <f t="shared" si="31"/>
        <v>2</v>
      </c>
      <c r="AD372" s="59" t="s">
        <v>4755</v>
      </c>
      <c r="AE372" s="58">
        <v>0</v>
      </c>
      <c r="AF372" s="48"/>
      <c r="AG372" s="6"/>
      <c r="AH372" s="72"/>
      <c r="AI372" s="73"/>
      <c r="AJ372" s="74"/>
      <c r="AK372" s="73"/>
    </row>
    <row r="373" spans="1:37">
      <c r="A373" s="7" t="s">
        <v>1163</v>
      </c>
      <c r="B373" s="8" t="s">
        <v>1164</v>
      </c>
      <c r="C373" s="8" t="s">
        <v>1165</v>
      </c>
      <c r="D373" s="8" t="s">
        <v>1166</v>
      </c>
      <c r="E373" s="96" t="s">
        <v>64</v>
      </c>
      <c r="F373" s="9" t="s">
        <v>1167</v>
      </c>
      <c r="G373" s="3">
        <v>29</v>
      </c>
      <c r="H373" s="75" t="s">
        <v>66</v>
      </c>
      <c r="I373" s="97" t="s">
        <v>1171</v>
      </c>
      <c r="M373" s="1" t="s">
        <v>4754</v>
      </c>
      <c r="N373" s="1" t="s">
        <v>4754</v>
      </c>
      <c r="O373" s="1" t="s">
        <v>4754</v>
      </c>
      <c r="P373" s="1">
        <f t="shared" si="28"/>
        <v>0</v>
      </c>
      <c r="Q373" s="1">
        <f t="shared" si="29"/>
        <v>0</v>
      </c>
      <c r="R373" s="56"/>
      <c r="S373" s="57">
        <v>0</v>
      </c>
      <c r="T373" s="47"/>
      <c r="U373" s="49"/>
      <c r="Y373" s="1" t="s">
        <v>4754</v>
      </c>
      <c r="Z373" s="1" t="s">
        <v>4754</v>
      </c>
      <c r="AA373" s="1" t="s">
        <v>4754</v>
      </c>
      <c r="AB373" s="1">
        <f t="shared" si="30"/>
        <v>0</v>
      </c>
      <c r="AC373" s="1">
        <f t="shared" si="31"/>
        <v>0</v>
      </c>
      <c r="AD373" s="59"/>
      <c r="AE373" s="58">
        <v>0</v>
      </c>
      <c r="AF373" s="48"/>
      <c r="AG373" s="6"/>
      <c r="AH373" s="72"/>
      <c r="AI373" s="73"/>
      <c r="AJ373" s="74"/>
      <c r="AK373" s="73"/>
    </row>
    <row r="374" spans="1:37">
      <c r="A374" s="7" t="s">
        <v>1177</v>
      </c>
      <c r="B374" s="8" t="s">
        <v>1178</v>
      </c>
      <c r="C374" s="8" t="s">
        <v>1179</v>
      </c>
      <c r="D374" s="8" t="s">
        <v>1180</v>
      </c>
      <c r="E374" s="96" t="s">
        <v>40</v>
      </c>
      <c r="F374" s="9">
        <v>0</v>
      </c>
      <c r="G374" s="3">
        <v>27</v>
      </c>
      <c r="H374" s="75" t="s">
        <v>358</v>
      </c>
      <c r="I374" s="97" t="s">
        <v>1181</v>
      </c>
      <c r="M374" s="1" t="s">
        <v>4756</v>
      </c>
      <c r="N374" s="1" t="s">
        <v>4754</v>
      </c>
      <c r="O374" s="1" t="s">
        <v>4754</v>
      </c>
      <c r="P374" s="1">
        <f t="shared" si="28"/>
        <v>1</v>
      </c>
      <c r="Q374" s="1">
        <f t="shared" si="29"/>
        <v>0</v>
      </c>
      <c r="R374" s="56" t="s">
        <v>4756</v>
      </c>
      <c r="S374" s="57">
        <v>0</v>
      </c>
      <c r="T374" s="47"/>
      <c r="U374" s="49"/>
      <c r="Y374" s="1" t="s">
        <v>4754</v>
      </c>
      <c r="Z374" s="1" t="s">
        <v>4754</v>
      </c>
      <c r="AA374" s="1" t="s">
        <v>4756</v>
      </c>
      <c r="AB374" s="1">
        <f t="shared" si="30"/>
        <v>1</v>
      </c>
      <c r="AC374" s="1">
        <f t="shared" si="31"/>
        <v>0</v>
      </c>
      <c r="AD374" s="59" t="s">
        <v>4756</v>
      </c>
      <c r="AE374" s="58">
        <v>0</v>
      </c>
      <c r="AF374" s="48"/>
      <c r="AG374" s="6"/>
      <c r="AH374" s="72"/>
      <c r="AI374" s="73"/>
      <c r="AJ374" s="74"/>
      <c r="AK374" s="73"/>
    </row>
    <row r="375" spans="1:37">
      <c r="A375" s="7" t="s">
        <v>1210</v>
      </c>
      <c r="B375" s="8" t="s">
        <v>1211</v>
      </c>
      <c r="C375" s="8" t="s">
        <v>1212</v>
      </c>
      <c r="D375" s="8" t="s">
        <v>1213</v>
      </c>
      <c r="E375" s="96" t="s">
        <v>13</v>
      </c>
      <c r="F375" s="9" t="s">
        <v>1214</v>
      </c>
      <c r="G375" s="3">
        <v>1</v>
      </c>
      <c r="H375" s="75" t="s">
        <v>34</v>
      </c>
      <c r="I375" s="97" t="s">
        <v>1215</v>
      </c>
      <c r="M375" s="1" t="s">
        <v>4754</v>
      </c>
      <c r="N375" s="1" t="s">
        <v>4755</v>
      </c>
      <c r="O375" s="1" t="s">
        <v>4754</v>
      </c>
      <c r="P375" s="1">
        <f t="shared" si="28"/>
        <v>0</v>
      </c>
      <c r="Q375" s="1">
        <f t="shared" si="29"/>
        <v>1</v>
      </c>
      <c r="R375" s="56" t="s">
        <v>4755</v>
      </c>
      <c r="S375" s="57">
        <v>0</v>
      </c>
      <c r="T375" s="47"/>
      <c r="U375" s="49"/>
      <c r="Y375" s="1" t="s">
        <v>4755</v>
      </c>
      <c r="Z375" s="1" t="s">
        <v>4754</v>
      </c>
      <c r="AA375" s="1" t="s">
        <v>4755</v>
      </c>
      <c r="AB375" s="1">
        <f t="shared" si="30"/>
        <v>0</v>
      </c>
      <c r="AC375" s="1">
        <f t="shared" si="31"/>
        <v>2</v>
      </c>
      <c r="AD375" s="59" t="s">
        <v>4755</v>
      </c>
      <c r="AE375" s="58">
        <v>0</v>
      </c>
      <c r="AF375" s="48"/>
      <c r="AG375" s="6"/>
      <c r="AH375" s="72"/>
      <c r="AI375" s="73"/>
      <c r="AJ375" s="74"/>
      <c r="AK375" s="73"/>
    </row>
    <row r="376" spans="1:37">
      <c r="A376" s="7" t="s">
        <v>1216</v>
      </c>
      <c r="B376" s="8" t="s">
        <v>1217</v>
      </c>
      <c r="C376" s="8" t="s">
        <v>1218</v>
      </c>
      <c r="D376" s="8" t="s">
        <v>1219</v>
      </c>
      <c r="E376" s="96" t="s">
        <v>64</v>
      </c>
      <c r="F376" s="9">
        <v>0</v>
      </c>
      <c r="G376" s="3">
        <v>66</v>
      </c>
      <c r="H376" s="75" t="s">
        <v>15</v>
      </c>
      <c r="I376" s="97" t="s">
        <v>1220</v>
      </c>
      <c r="M376" s="1" t="s">
        <v>4755</v>
      </c>
      <c r="N376" s="1" t="s">
        <v>4754</v>
      </c>
      <c r="O376" s="1" t="s">
        <v>4754</v>
      </c>
      <c r="P376" s="1">
        <f t="shared" si="28"/>
        <v>0</v>
      </c>
      <c r="Q376" s="1">
        <f t="shared" si="29"/>
        <v>1</v>
      </c>
      <c r="R376" s="56" t="s">
        <v>4755</v>
      </c>
      <c r="S376" s="57">
        <v>0</v>
      </c>
      <c r="T376" s="47"/>
      <c r="U376" s="49"/>
      <c r="Y376" s="1" t="s">
        <v>4754</v>
      </c>
      <c r="Z376" s="1" t="s">
        <v>4754</v>
      </c>
      <c r="AA376" s="1" t="s">
        <v>4754</v>
      </c>
      <c r="AB376" s="1">
        <f t="shared" si="30"/>
        <v>0</v>
      </c>
      <c r="AC376" s="1">
        <f t="shared" si="31"/>
        <v>0</v>
      </c>
      <c r="AD376" s="59"/>
      <c r="AE376" s="58">
        <v>0</v>
      </c>
      <c r="AF376" s="48"/>
      <c r="AG376" s="6"/>
      <c r="AH376" s="72"/>
      <c r="AI376" s="73"/>
      <c r="AJ376" s="74"/>
      <c r="AK376" s="73"/>
    </row>
    <row r="377" spans="1:37">
      <c r="A377" s="7" t="s">
        <v>1238</v>
      </c>
      <c r="B377" s="8" t="s">
        <v>1239</v>
      </c>
      <c r="C377" s="8" t="s">
        <v>1240</v>
      </c>
      <c r="D377" s="8" t="s">
        <v>1241</v>
      </c>
      <c r="E377" s="96" t="s">
        <v>64</v>
      </c>
      <c r="F377" s="9" t="s">
        <v>1242</v>
      </c>
      <c r="G377" s="3">
        <v>79</v>
      </c>
      <c r="H377" s="75" t="s">
        <v>170</v>
      </c>
      <c r="I377" s="97" t="s">
        <v>1243</v>
      </c>
      <c r="M377" s="1" t="s">
        <v>4754</v>
      </c>
      <c r="N377" s="1" t="s">
        <v>4754</v>
      </c>
      <c r="O377" s="1" t="s">
        <v>4754</v>
      </c>
      <c r="P377" s="1">
        <f t="shared" si="28"/>
        <v>0</v>
      </c>
      <c r="Q377" s="1">
        <f t="shared" si="29"/>
        <v>0</v>
      </c>
      <c r="R377" s="56"/>
      <c r="S377" s="57">
        <v>0</v>
      </c>
      <c r="T377" s="47"/>
      <c r="U377" s="49"/>
      <c r="V377">
        <v>0.50590000000000002</v>
      </c>
      <c r="Y377" s="1" t="s">
        <v>4756</v>
      </c>
      <c r="Z377" s="1" t="s">
        <v>4754</v>
      </c>
      <c r="AA377" s="1" t="s">
        <v>4754</v>
      </c>
      <c r="AB377" s="1">
        <f t="shared" si="30"/>
        <v>1</v>
      </c>
      <c r="AC377" s="1">
        <f t="shared" si="31"/>
        <v>0</v>
      </c>
      <c r="AD377" s="59" t="s">
        <v>4756</v>
      </c>
      <c r="AE377" s="58">
        <v>1</v>
      </c>
      <c r="AF377" s="48">
        <v>0.50590000000000002</v>
      </c>
      <c r="AG377" s="6"/>
      <c r="AH377" s="72"/>
      <c r="AI377" s="73"/>
      <c r="AJ377" s="74"/>
      <c r="AK377" s="73"/>
    </row>
    <row r="378" spans="1:37">
      <c r="A378" s="7" t="s">
        <v>1244</v>
      </c>
      <c r="B378" s="8" t="s">
        <v>1245</v>
      </c>
      <c r="C378" s="8" t="s">
        <v>1246</v>
      </c>
      <c r="D378" s="8" t="s">
        <v>1247</v>
      </c>
      <c r="E378" s="96" t="s">
        <v>104</v>
      </c>
      <c r="F378" s="9" t="s">
        <v>1248</v>
      </c>
      <c r="G378" s="3">
        <v>42</v>
      </c>
      <c r="H378" s="75" t="s">
        <v>15</v>
      </c>
      <c r="I378" s="97" t="s">
        <v>1249</v>
      </c>
      <c r="M378" s="1" t="s">
        <v>4754</v>
      </c>
      <c r="N378" s="1" t="s">
        <v>4754</v>
      </c>
      <c r="O378" s="1" t="s">
        <v>4754</v>
      </c>
      <c r="P378" s="1">
        <f t="shared" si="28"/>
        <v>0</v>
      </c>
      <c r="Q378" s="1">
        <f t="shared" si="29"/>
        <v>0</v>
      </c>
      <c r="R378" s="56"/>
      <c r="S378" s="57">
        <v>0</v>
      </c>
      <c r="T378" s="47"/>
      <c r="U378" s="49"/>
      <c r="Y378" s="1" t="s">
        <v>4755</v>
      </c>
      <c r="Z378" s="1" t="s">
        <v>4754</v>
      </c>
      <c r="AA378" s="1" t="s">
        <v>4754</v>
      </c>
      <c r="AB378" s="1">
        <f t="shared" si="30"/>
        <v>0</v>
      </c>
      <c r="AC378" s="1">
        <f t="shared" si="31"/>
        <v>1</v>
      </c>
      <c r="AD378" s="59" t="s">
        <v>4755</v>
      </c>
      <c r="AE378" s="58">
        <v>0</v>
      </c>
      <c r="AF378" s="48"/>
      <c r="AG378" s="6"/>
      <c r="AH378" s="72"/>
      <c r="AI378" s="73"/>
      <c r="AJ378" s="74"/>
      <c r="AK378" s="73"/>
    </row>
    <row r="379" spans="1:37">
      <c r="A379" s="7" t="s">
        <v>1261</v>
      </c>
      <c r="B379" s="8" t="s">
        <v>1262</v>
      </c>
      <c r="C379" s="8" t="s">
        <v>1263</v>
      </c>
      <c r="D379" s="8" t="s">
        <v>1264</v>
      </c>
      <c r="E379" s="96" t="s">
        <v>1265</v>
      </c>
      <c r="F379" s="9" t="s">
        <v>1266</v>
      </c>
      <c r="G379" s="3">
        <v>2</v>
      </c>
      <c r="H379" s="75" t="s">
        <v>15</v>
      </c>
      <c r="I379" s="97" t="s">
        <v>1267</v>
      </c>
      <c r="M379" s="1" t="s">
        <v>4756</v>
      </c>
      <c r="N379" s="1" t="s">
        <v>4754</v>
      </c>
      <c r="O379" s="1" t="s">
        <v>4754</v>
      </c>
      <c r="P379" s="1">
        <f t="shared" si="28"/>
        <v>1</v>
      </c>
      <c r="Q379" s="1">
        <f t="shared" si="29"/>
        <v>0</v>
      </c>
      <c r="R379" s="56" t="s">
        <v>4756</v>
      </c>
      <c r="S379" s="57">
        <v>0</v>
      </c>
      <c r="T379" s="47"/>
      <c r="U379" s="49"/>
      <c r="Y379" s="1" t="s">
        <v>4754</v>
      </c>
      <c r="Z379" s="1" t="s">
        <v>4756</v>
      </c>
      <c r="AA379" s="1" t="s">
        <v>4756</v>
      </c>
      <c r="AB379" s="1">
        <f t="shared" si="30"/>
        <v>2</v>
      </c>
      <c r="AC379" s="1">
        <f t="shared" si="31"/>
        <v>0</v>
      </c>
      <c r="AD379" s="59" t="s">
        <v>4756</v>
      </c>
      <c r="AE379" s="58">
        <v>0</v>
      </c>
      <c r="AF379" s="48"/>
      <c r="AG379" s="6"/>
      <c r="AH379" s="72"/>
      <c r="AI379" s="73"/>
      <c r="AJ379" s="74"/>
      <c r="AK379" s="73"/>
    </row>
    <row r="380" spans="1:37">
      <c r="A380" s="7" t="s">
        <v>1278</v>
      </c>
      <c r="B380" s="8" t="s">
        <v>1279</v>
      </c>
      <c r="C380" s="8" t="s">
        <v>1280</v>
      </c>
      <c r="D380" s="8" t="s">
        <v>1281</v>
      </c>
      <c r="E380" s="96" t="s">
        <v>64</v>
      </c>
      <c r="F380" s="9" t="s">
        <v>1282</v>
      </c>
      <c r="G380" s="3">
        <v>43</v>
      </c>
      <c r="H380" s="75" t="s">
        <v>652</v>
      </c>
      <c r="I380" s="97" t="s">
        <v>1286</v>
      </c>
      <c r="M380" s="1" t="s">
        <v>4754</v>
      </c>
      <c r="N380" s="1" t="s">
        <v>4754</v>
      </c>
      <c r="O380" s="1" t="s">
        <v>4754</v>
      </c>
      <c r="P380" s="1">
        <f t="shared" si="28"/>
        <v>0</v>
      </c>
      <c r="Q380" s="1">
        <f t="shared" si="29"/>
        <v>0</v>
      </c>
      <c r="R380" s="56"/>
      <c r="S380" s="57">
        <v>0</v>
      </c>
      <c r="T380" s="47"/>
      <c r="U380" s="49"/>
      <c r="Y380" s="1" t="s">
        <v>4754</v>
      </c>
      <c r="Z380" s="1" t="s">
        <v>4754</v>
      </c>
      <c r="AA380" s="1" t="s">
        <v>4756</v>
      </c>
      <c r="AB380" s="1">
        <f t="shared" si="30"/>
        <v>1</v>
      </c>
      <c r="AC380" s="1">
        <f t="shared" si="31"/>
        <v>0</v>
      </c>
      <c r="AD380" s="59" t="s">
        <v>4756</v>
      </c>
      <c r="AE380" s="58">
        <v>0</v>
      </c>
      <c r="AF380" s="48"/>
      <c r="AG380" s="6"/>
      <c r="AH380" s="72"/>
      <c r="AI380" s="73"/>
      <c r="AJ380" s="74"/>
      <c r="AK380" s="73"/>
    </row>
    <row r="381" spans="1:37">
      <c r="A381" s="7" t="s">
        <v>1278</v>
      </c>
      <c r="B381" s="8" t="s">
        <v>1279</v>
      </c>
      <c r="C381" s="8" t="s">
        <v>1280</v>
      </c>
      <c r="D381" s="8" t="s">
        <v>1281</v>
      </c>
      <c r="E381" s="96" t="s">
        <v>64</v>
      </c>
      <c r="F381" s="9" t="s">
        <v>1282</v>
      </c>
      <c r="G381" s="3">
        <v>46</v>
      </c>
      <c r="H381" s="75" t="s">
        <v>358</v>
      </c>
      <c r="I381" s="97" t="s">
        <v>1285</v>
      </c>
      <c r="M381" s="1" t="s">
        <v>4754</v>
      </c>
      <c r="N381" s="1" t="s">
        <v>4754</v>
      </c>
      <c r="O381" s="1" t="s">
        <v>4754</v>
      </c>
      <c r="P381" s="1">
        <f t="shared" si="28"/>
        <v>0</v>
      </c>
      <c r="Q381" s="1">
        <f t="shared" si="29"/>
        <v>0</v>
      </c>
      <c r="R381" s="56"/>
      <c r="S381" s="57">
        <v>0</v>
      </c>
      <c r="T381" s="47"/>
      <c r="U381" s="49"/>
      <c r="Y381" s="1" t="s">
        <v>4754</v>
      </c>
      <c r="Z381" s="1" t="s">
        <v>4754</v>
      </c>
      <c r="AA381" s="1" t="s">
        <v>4754</v>
      </c>
      <c r="AB381" s="1">
        <f t="shared" si="30"/>
        <v>0</v>
      </c>
      <c r="AC381" s="1">
        <f t="shared" si="31"/>
        <v>0</v>
      </c>
      <c r="AD381" s="59"/>
      <c r="AE381" s="58">
        <v>0</v>
      </c>
      <c r="AF381" s="48"/>
      <c r="AG381" s="6"/>
      <c r="AH381" s="72"/>
      <c r="AI381" s="73"/>
      <c r="AJ381" s="74"/>
      <c r="AK381" s="73"/>
    </row>
    <row r="382" spans="1:37">
      <c r="A382" s="7" t="s">
        <v>1278</v>
      </c>
      <c r="B382" s="8" t="s">
        <v>1279</v>
      </c>
      <c r="C382" s="8" t="s">
        <v>1280</v>
      </c>
      <c r="D382" s="8" t="s">
        <v>1281</v>
      </c>
      <c r="E382" s="96" t="s">
        <v>64</v>
      </c>
      <c r="F382" s="9" t="s">
        <v>1282</v>
      </c>
      <c r="G382" s="3">
        <v>49</v>
      </c>
      <c r="H382" s="75" t="s">
        <v>358</v>
      </c>
      <c r="I382" s="97" t="s">
        <v>1284</v>
      </c>
      <c r="M382" s="1" t="s">
        <v>4754</v>
      </c>
      <c r="N382" s="1" t="s">
        <v>4756</v>
      </c>
      <c r="O382" s="1" t="s">
        <v>4754</v>
      </c>
      <c r="P382" s="1">
        <f t="shared" si="28"/>
        <v>1</v>
      </c>
      <c r="Q382" s="1">
        <f t="shared" si="29"/>
        <v>0</v>
      </c>
      <c r="R382" s="56" t="s">
        <v>4756</v>
      </c>
      <c r="S382" s="57">
        <v>0</v>
      </c>
      <c r="T382" s="47"/>
      <c r="U382" s="49"/>
      <c r="Y382" s="1" t="s">
        <v>4754</v>
      </c>
      <c r="Z382" s="1" t="s">
        <v>4754</v>
      </c>
      <c r="AA382" s="1" t="s">
        <v>4754</v>
      </c>
      <c r="AB382" s="1">
        <f t="shared" si="30"/>
        <v>0</v>
      </c>
      <c r="AC382" s="1">
        <f t="shared" si="31"/>
        <v>0</v>
      </c>
      <c r="AD382" s="59"/>
      <c r="AE382" s="58">
        <v>0</v>
      </c>
      <c r="AF382" s="48"/>
      <c r="AG382" s="6"/>
      <c r="AH382" s="72"/>
      <c r="AI382" s="73"/>
      <c r="AJ382" s="74"/>
      <c r="AK382" s="73"/>
    </row>
    <row r="383" spans="1:37">
      <c r="A383" s="7" t="s">
        <v>1293</v>
      </c>
      <c r="B383" s="8" t="s">
        <v>1294</v>
      </c>
      <c r="C383" s="8" t="s">
        <v>1295</v>
      </c>
      <c r="D383" s="8" t="s">
        <v>1296</v>
      </c>
      <c r="E383" s="96" t="s">
        <v>64</v>
      </c>
      <c r="F383" s="9" t="s">
        <v>1297</v>
      </c>
      <c r="G383" s="3">
        <v>70</v>
      </c>
      <c r="H383" s="75" t="s">
        <v>66</v>
      </c>
      <c r="I383" s="97" t="s">
        <v>1298</v>
      </c>
      <c r="M383" s="1" t="s">
        <v>4755</v>
      </c>
      <c r="N383" s="1" t="s">
        <v>4754</v>
      </c>
      <c r="O383" s="1" t="s">
        <v>4754</v>
      </c>
      <c r="P383" s="1">
        <f t="shared" si="28"/>
        <v>0</v>
      </c>
      <c r="Q383" s="1">
        <f t="shared" si="29"/>
        <v>1</v>
      </c>
      <c r="R383" s="56" t="s">
        <v>4755</v>
      </c>
      <c r="S383" s="57">
        <v>0</v>
      </c>
      <c r="T383" s="47"/>
      <c r="U383" s="49"/>
      <c r="Y383" s="1" t="s">
        <v>4754</v>
      </c>
      <c r="Z383" s="1" t="s">
        <v>4754</v>
      </c>
      <c r="AA383" s="1" t="s">
        <v>4754</v>
      </c>
      <c r="AB383" s="1">
        <f t="shared" si="30"/>
        <v>0</v>
      </c>
      <c r="AC383" s="1">
        <f t="shared" si="31"/>
        <v>0</v>
      </c>
      <c r="AD383" s="59"/>
      <c r="AE383" s="58">
        <v>0</v>
      </c>
      <c r="AF383" s="48"/>
      <c r="AG383" s="6"/>
      <c r="AH383" s="72"/>
      <c r="AI383" s="73"/>
      <c r="AJ383" s="74"/>
      <c r="AK383" s="73"/>
    </row>
    <row r="384" spans="1:37">
      <c r="A384" s="7" t="s">
        <v>1310</v>
      </c>
      <c r="B384" s="8" t="s">
        <v>1311</v>
      </c>
      <c r="C384" s="8" t="s">
        <v>1312</v>
      </c>
      <c r="D384" s="8" t="s">
        <v>1313</v>
      </c>
      <c r="E384" s="96" t="s">
        <v>64</v>
      </c>
      <c r="F384" s="9" t="s">
        <v>1109</v>
      </c>
      <c r="G384" s="3">
        <v>50</v>
      </c>
      <c r="H384" s="75" t="s">
        <v>66</v>
      </c>
      <c r="I384" s="97" t="s">
        <v>1314</v>
      </c>
      <c r="M384" s="1" t="s">
        <v>4756</v>
      </c>
      <c r="N384" s="1" t="s">
        <v>4754</v>
      </c>
      <c r="O384" s="1" t="s">
        <v>4754</v>
      </c>
      <c r="P384" s="1">
        <f t="shared" si="28"/>
        <v>1</v>
      </c>
      <c r="Q384" s="1">
        <f t="shared" si="29"/>
        <v>0</v>
      </c>
      <c r="R384" s="56" t="s">
        <v>4756</v>
      </c>
      <c r="S384" s="57">
        <v>0</v>
      </c>
      <c r="T384" s="47"/>
      <c r="U384" s="49"/>
      <c r="Y384" s="1" t="s">
        <v>4756</v>
      </c>
      <c r="Z384" s="1" t="s">
        <v>4754</v>
      </c>
      <c r="AA384" s="1" t="s">
        <v>4756</v>
      </c>
      <c r="AB384" s="1">
        <f t="shared" si="30"/>
        <v>2</v>
      </c>
      <c r="AC384" s="1">
        <f t="shared" si="31"/>
        <v>0</v>
      </c>
      <c r="AD384" s="59" t="s">
        <v>4756</v>
      </c>
      <c r="AE384" s="58">
        <v>0</v>
      </c>
      <c r="AF384" s="48"/>
      <c r="AG384" s="6"/>
      <c r="AH384" s="72"/>
      <c r="AI384" s="73"/>
      <c r="AJ384" s="74"/>
      <c r="AK384" s="73"/>
    </row>
    <row r="385" spans="1:37">
      <c r="A385" s="7" t="s">
        <v>1315</v>
      </c>
      <c r="B385" s="8" t="s">
        <v>1316</v>
      </c>
      <c r="C385" s="8" t="s">
        <v>1317</v>
      </c>
      <c r="D385" s="8" t="s">
        <v>1318</v>
      </c>
      <c r="E385" s="96" t="s">
        <v>104</v>
      </c>
      <c r="F385" s="9" t="s">
        <v>1319</v>
      </c>
      <c r="G385" s="3">
        <v>54</v>
      </c>
      <c r="H385" s="75" t="s">
        <v>177</v>
      </c>
      <c r="I385" s="97" t="s">
        <v>1320</v>
      </c>
      <c r="M385" s="1" t="s">
        <v>4754</v>
      </c>
      <c r="N385" s="1" t="s">
        <v>4754</v>
      </c>
      <c r="O385" s="1" t="s">
        <v>4756</v>
      </c>
      <c r="P385" s="1">
        <f t="shared" si="28"/>
        <v>1</v>
      </c>
      <c r="Q385" s="1">
        <f t="shared" si="29"/>
        <v>0</v>
      </c>
      <c r="R385" s="56" t="s">
        <v>4756</v>
      </c>
      <c r="S385" s="57">
        <v>0</v>
      </c>
      <c r="T385" s="47"/>
      <c r="U385" s="49"/>
      <c r="Y385" s="1" t="s">
        <v>4754</v>
      </c>
      <c r="Z385" s="1" t="s">
        <v>4754</v>
      </c>
      <c r="AA385" s="1" t="s">
        <v>4754</v>
      </c>
      <c r="AB385" s="1">
        <f t="shared" si="30"/>
        <v>0</v>
      </c>
      <c r="AC385" s="1">
        <f t="shared" si="31"/>
        <v>0</v>
      </c>
      <c r="AD385" s="59"/>
      <c r="AE385" s="58">
        <v>0</v>
      </c>
      <c r="AF385" s="48"/>
      <c r="AG385" s="6"/>
      <c r="AH385" s="72"/>
      <c r="AI385" s="73"/>
      <c r="AJ385" s="74"/>
      <c r="AK385" s="73"/>
    </row>
    <row r="386" spans="1:37">
      <c r="A386" s="7" t="s">
        <v>1315</v>
      </c>
      <c r="B386" s="8" t="s">
        <v>1316</v>
      </c>
      <c r="C386" s="8" t="s">
        <v>1317</v>
      </c>
      <c r="D386" s="8" t="s">
        <v>1318</v>
      </c>
      <c r="E386" s="96" t="s">
        <v>104</v>
      </c>
      <c r="F386" s="9" t="s">
        <v>1319</v>
      </c>
      <c r="G386" s="3">
        <v>55</v>
      </c>
      <c r="H386" s="75" t="s">
        <v>1321</v>
      </c>
      <c r="I386" s="97" t="s">
        <v>1322</v>
      </c>
      <c r="M386" s="1" t="s">
        <v>4754</v>
      </c>
      <c r="N386" s="1" t="s">
        <v>4754</v>
      </c>
      <c r="O386" s="1" t="s">
        <v>4754</v>
      </c>
      <c r="P386" s="1">
        <f t="shared" si="28"/>
        <v>0</v>
      </c>
      <c r="Q386" s="1">
        <f t="shared" si="29"/>
        <v>0</v>
      </c>
      <c r="R386" s="56"/>
      <c r="S386" s="57">
        <v>0</v>
      </c>
      <c r="T386" s="47"/>
      <c r="U386" s="49"/>
      <c r="Y386" s="1" t="s">
        <v>4754</v>
      </c>
      <c r="Z386" s="1" t="s">
        <v>4754</v>
      </c>
      <c r="AA386" s="1" t="s">
        <v>4756</v>
      </c>
      <c r="AB386" s="1">
        <f t="shared" si="30"/>
        <v>1</v>
      </c>
      <c r="AC386" s="1">
        <f t="shared" si="31"/>
        <v>0</v>
      </c>
      <c r="AD386" s="59" t="s">
        <v>4756</v>
      </c>
      <c r="AE386" s="58">
        <v>0</v>
      </c>
      <c r="AF386" s="48"/>
      <c r="AG386" s="6"/>
      <c r="AH386" s="72"/>
      <c r="AI386" s="73"/>
      <c r="AJ386" s="74"/>
      <c r="AK386" s="73"/>
    </row>
    <row r="387" spans="1:37">
      <c r="A387" s="7" t="s">
        <v>1329</v>
      </c>
      <c r="B387" s="8" t="s">
        <v>1330</v>
      </c>
      <c r="C387" s="8" t="s">
        <v>1331</v>
      </c>
      <c r="D387" s="8" t="s">
        <v>1332</v>
      </c>
      <c r="E387" s="96" t="s">
        <v>64</v>
      </c>
      <c r="F387" s="9">
        <v>0</v>
      </c>
      <c r="G387" s="3">
        <v>70</v>
      </c>
      <c r="H387" s="75" t="s">
        <v>66</v>
      </c>
      <c r="I387" s="97" t="s">
        <v>1333</v>
      </c>
      <c r="M387" s="1" t="s">
        <v>4754</v>
      </c>
      <c r="N387" s="1" t="s">
        <v>4756</v>
      </c>
      <c r="O387" s="1" t="s">
        <v>4756</v>
      </c>
      <c r="P387" s="1">
        <f t="shared" ref="P387:P450" si="32">(COUNTIF(M387:O387,"Free"))+COUNTIF(M387:O387,"NTA/Free")</f>
        <v>2</v>
      </c>
      <c r="Q387" s="1">
        <f t="shared" ref="Q387:Q450" si="33">(COUNTIF(M387:O387,"NTA"))+COUNTIF(M387:O387,"NTA/Free")</f>
        <v>0</v>
      </c>
      <c r="R387" s="56" t="s">
        <v>4756</v>
      </c>
      <c r="S387" s="57">
        <v>0</v>
      </c>
      <c r="T387" s="47"/>
      <c r="U387" s="49"/>
      <c r="Y387" s="1" t="s">
        <v>4756</v>
      </c>
      <c r="Z387" s="1" t="s">
        <v>4756</v>
      </c>
      <c r="AA387" s="1" t="s">
        <v>4756</v>
      </c>
      <c r="AB387" s="1">
        <f t="shared" ref="AB387:AB450" si="34">(COUNTIF(Y387:AA387,"Free"))+COUNTIF(Y387:AA387,"NTA/Free")</f>
        <v>3</v>
      </c>
      <c r="AC387" s="1">
        <f t="shared" ref="AC387:AC450" si="35">(COUNTIF(Y387:AA387,"NTA"))+COUNTIF(Y387:AA387,"NTA/Free")</f>
        <v>0</v>
      </c>
      <c r="AD387" s="59" t="s">
        <v>4756</v>
      </c>
      <c r="AE387" s="58">
        <v>0</v>
      </c>
      <c r="AF387" s="48"/>
      <c r="AG387" s="6"/>
      <c r="AH387" s="72"/>
      <c r="AI387" s="73"/>
      <c r="AJ387" s="74"/>
      <c r="AK387" s="73"/>
    </row>
    <row r="388" spans="1:37">
      <c r="A388" s="7" t="s">
        <v>1380</v>
      </c>
      <c r="B388" s="8" t="s">
        <v>1381</v>
      </c>
      <c r="C388" s="8" t="s">
        <v>1382</v>
      </c>
      <c r="D388" s="8" t="s">
        <v>1383</v>
      </c>
      <c r="E388" s="96" t="s">
        <v>64</v>
      </c>
      <c r="F388" s="9" t="s">
        <v>1384</v>
      </c>
      <c r="G388" s="3">
        <v>33</v>
      </c>
      <c r="H388" s="75" t="s">
        <v>66</v>
      </c>
      <c r="I388" s="97" t="s">
        <v>1385</v>
      </c>
      <c r="M388" s="1" t="s">
        <v>4756</v>
      </c>
      <c r="N388" s="1" t="s">
        <v>4756</v>
      </c>
      <c r="O388" s="1" t="s">
        <v>4756</v>
      </c>
      <c r="P388" s="1">
        <f t="shared" si="32"/>
        <v>3</v>
      </c>
      <c r="Q388" s="1">
        <f t="shared" si="33"/>
        <v>0</v>
      </c>
      <c r="R388" s="56" t="s">
        <v>4756</v>
      </c>
      <c r="S388" s="57">
        <v>0</v>
      </c>
      <c r="T388" s="47"/>
      <c r="U388" s="49"/>
      <c r="V388">
        <v>1.6259999999999999</v>
      </c>
      <c r="W388">
        <v>1.474</v>
      </c>
      <c r="Y388" s="1" t="s">
        <v>4756</v>
      </c>
      <c r="Z388" s="1" t="s">
        <v>4756</v>
      </c>
      <c r="AA388" s="1" t="s">
        <v>4756</v>
      </c>
      <c r="AB388" s="1">
        <f t="shared" si="34"/>
        <v>3</v>
      </c>
      <c r="AC388" s="1">
        <f t="shared" si="35"/>
        <v>0</v>
      </c>
      <c r="AD388" s="59" t="s">
        <v>4756</v>
      </c>
      <c r="AE388" s="58">
        <v>2</v>
      </c>
      <c r="AF388" s="48">
        <v>1.5499999999999998</v>
      </c>
      <c r="AG388" s="6">
        <v>7.5999999999999956E-2</v>
      </c>
      <c r="AH388" s="72"/>
      <c r="AI388" s="73"/>
      <c r="AJ388" s="74"/>
      <c r="AK388" s="73"/>
    </row>
    <row r="389" spans="1:37">
      <c r="A389" s="7" t="s">
        <v>1402</v>
      </c>
      <c r="B389" s="8" t="s">
        <v>1403</v>
      </c>
      <c r="C389" s="8" t="s">
        <v>1404</v>
      </c>
      <c r="D389" s="8" t="s">
        <v>1405</v>
      </c>
      <c r="E389" s="96" t="s">
        <v>13</v>
      </c>
      <c r="F389" s="9" t="s">
        <v>1406</v>
      </c>
      <c r="G389" s="3">
        <v>2</v>
      </c>
      <c r="H389" s="75" t="s">
        <v>15</v>
      </c>
      <c r="I389" s="97" t="s">
        <v>1407</v>
      </c>
      <c r="M389" s="1" t="s">
        <v>4755</v>
      </c>
      <c r="N389" s="1" t="s">
        <v>4754</v>
      </c>
      <c r="O389" s="1" t="s">
        <v>4754</v>
      </c>
      <c r="P389" s="1">
        <f t="shared" si="32"/>
        <v>0</v>
      </c>
      <c r="Q389" s="1">
        <f t="shared" si="33"/>
        <v>1</v>
      </c>
      <c r="R389" s="56" t="s">
        <v>4755</v>
      </c>
      <c r="S389" s="57">
        <v>0</v>
      </c>
      <c r="T389" s="47"/>
      <c r="U389" s="49"/>
      <c r="Y389" s="1" t="s">
        <v>4754</v>
      </c>
      <c r="Z389" s="1" t="s">
        <v>4754</v>
      </c>
      <c r="AA389" s="1" t="s">
        <v>4754</v>
      </c>
      <c r="AB389" s="1">
        <f t="shared" si="34"/>
        <v>0</v>
      </c>
      <c r="AC389" s="1">
        <f t="shared" si="35"/>
        <v>0</v>
      </c>
      <c r="AD389" s="59"/>
      <c r="AE389" s="58">
        <v>0</v>
      </c>
      <c r="AF389" s="48"/>
      <c r="AG389" s="6"/>
      <c r="AH389" s="72"/>
      <c r="AI389" s="73"/>
      <c r="AJ389" s="74"/>
      <c r="AK389" s="73"/>
    </row>
    <row r="390" spans="1:37">
      <c r="A390" s="7" t="s">
        <v>1420</v>
      </c>
      <c r="B390" s="8" t="s">
        <v>1421</v>
      </c>
      <c r="C390" s="8" t="s">
        <v>1422</v>
      </c>
      <c r="D390" s="8" t="s">
        <v>1423</v>
      </c>
      <c r="E390" s="96" t="s">
        <v>64</v>
      </c>
      <c r="F390" s="9">
        <v>0</v>
      </c>
      <c r="G390" s="3">
        <v>49</v>
      </c>
      <c r="H390" s="75" t="s">
        <v>66</v>
      </c>
      <c r="I390" s="97" t="s">
        <v>1426</v>
      </c>
      <c r="M390" s="1" t="s">
        <v>4754</v>
      </c>
      <c r="N390" s="1" t="s">
        <v>4754</v>
      </c>
      <c r="O390" s="1" t="s">
        <v>4754</v>
      </c>
      <c r="P390" s="1">
        <f t="shared" si="32"/>
        <v>0</v>
      </c>
      <c r="Q390" s="1">
        <f t="shared" si="33"/>
        <v>0</v>
      </c>
      <c r="R390" s="56"/>
      <c r="S390" s="57">
        <v>0</v>
      </c>
      <c r="T390" s="47"/>
      <c r="U390" s="49"/>
      <c r="W390">
        <v>6.4809999999999999</v>
      </c>
      <c r="Y390" s="1" t="s">
        <v>4754</v>
      </c>
      <c r="Z390" s="1" t="s">
        <v>4756</v>
      </c>
      <c r="AA390" s="1" t="s">
        <v>4756</v>
      </c>
      <c r="AB390" s="1">
        <f t="shared" si="34"/>
        <v>2</v>
      </c>
      <c r="AC390" s="1">
        <f t="shared" si="35"/>
        <v>0</v>
      </c>
      <c r="AD390" s="59" t="s">
        <v>4756</v>
      </c>
      <c r="AE390" s="58">
        <v>1</v>
      </c>
      <c r="AF390" s="48">
        <v>6.4809999999999999</v>
      </c>
      <c r="AG390" s="6"/>
      <c r="AH390" s="72"/>
      <c r="AI390" s="73"/>
      <c r="AJ390" s="74"/>
      <c r="AK390" s="73"/>
    </row>
    <row r="391" spans="1:37">
      <c r="A391" s="7" t="s">
        <v>1433</v>
      </c>
      <c r="B391" s="8" t="s">
        <v>1434</v>
      </c>
      <c r="C391" s="8" t="s">
        <v>1435</v>
      </c>
      <c r="D391" s="8" t="s">
        <v>1436</v>
      </c>
      <c r="E391" s="96" t="s">
        <v>64</v>
      </c>
      <c r="F391" s="9" t="s">
        <v>1437</v>
      </c>
      <c r="G391" s="3">
        <v>29</v>
      </c>
      <c r="H391" s="75" t="s">
        <v>66</v>
      </c>
      <c r="I391" s="97" t="s">
        <v>1438</v>
      </c>
      <c r="M391" s="1" t="s">
        <v>4756</v>
      </c>
      <c r="N391" s="1" t="s">
        <v>4754</v>
      </c>
      <c r="O391" s="1" t="s">
        <v>4754</v>
      </c>
      <c r="P391" s="1">
        <f t="shared" si="32"/>
        <v>1</v>
      </c>
      <c r="Q391" s="1">
        <f t="shared" si="33"/>
        <v>0</v>
      </c>
      <c r="R391" s="56" t="s">
        <v>4756</v>
      </c>
      <c r="S391" s="57">
        <v>0</v>
      </c>
      <c r="T391" s="47"/>
      <c r="U391" s="49"/>
      <c r="Y391" s="1" t="s">
        <v>4754</v>
      </c>
      <c r="Z391" s="1" t="s">
        <v>4756</v>
      </c>
      <c r="AA391" s="1" t="s">
        <v>4754</v>
      </c>
      <c r="AB391" s="1">
        <f t="shared" si="34"/>
        <v>1</v>
      </c>
      <c r="AC391" s="1">
        <f t="shared" si="35"/>
        <v>0</v>
      </c>
      <c r="AD391" s="59" t="s">
        <v>4756</v>
      </c>
      <c r="AE391" s="58">
        <v>0</v>
      </c>
      <c r="AF391" s="48"/>
      <c r="AG391" s="6"/>
      <c r="AH391" s="72"/>
      <c r="AI391" s="73"/>
      <c r="AJ391" s="74"/>
      <c r="AK391" s="73"/>
    </row>
    <row r="392" spans="1:37">
      <c r="A392" s="7" t="s">
        <v>1433</v>
      </c>
      <c r="B392" s="8" t="s">
        <v>1434</v>
      </c>
      <c r="C392" s="8" t="s">
        <v>1435</v>
      </c>
      <c r="D392" s="8" t="s">
        <v>1436</v>
      </c>
      <c r="E392" s="96" t="s">
        <v>64</v>
      </c>
      <c r="F392" s="9" t="s">
        <v>1437</v>
      </c>
      <c r="G392" s="3">
        <v>36</v>
      </c>
      <c r="H392" s="75" t="s">
        <v>66</v>
      </c>
      <c r="I392" s="97" t="s">
        <v>1440</v>
      </c>
      <c r="M392" s="1" t="s">
        <v>4754</v>
      </c>
      <c r="N392" s="1" t="s">
        <v>4754</v>
      </c>
      <c r="O392" s="1" t="s">
        <v>4756</v>
      </c>
      <c r="P392" s="1">
        <f t="shared" si="32"/>
        <v>1</v>
      </c>
      <c r="Q392" s="1">
        <f t="shared" si="33"/>
        <v>0</v>
      </c>
      <c r="R392" s="56" t="s">
        <v>4756</v>
      </c>
      <c r="S392" s="57">
        <v>0</v>
      </c>
      <c r="T392" s="47"/>
      <c r="U392" s="49"/>
      <c r="Y392" s="1" t="s">
        <v>4754</v>
      </c>
      <c r="Z392" s="1" t="s">
        <v>4754</v>
      </c>
      <c r="AA392" s="1" t="s">
        <v>4754</v>
      </c>
      <c r="AB392" s="1">
        <f t="shared" si="34"/>
        <v>0</v>
      </c>
      <c r="AC392" s="1">
        <f t="shared" si="35"/>
        <v>0</v>
      </c>
      <c r="AD392" s="59"/>
      <c r="AE392" s="58">
        <v>0</v>
      </c>
      <c r="AF392" s="48"/>
      <c r="AG392" s="6"/>
      <c r="AH392" s="72"/>
      <c r="AI392" s="73"/>
      <c r="AJ392" s="74"/>
      <c r="AK392" s="73"/>
    </row>
    <row r="393" spans="1:37">
      <c r="A393" s="7" t="s">
        <v>1441</v>
      </c>
      <c r="B393" s="8" t="s">
        <v>1442</v>
      </c>
      <c r="C393" s="8" t="s">
        <v>1443</v>
      </c>
      <c r="D393" s="8" t="s">
        <v>1444</v>
      </c>
      <c r="E393" s="96" t="s">
        <v>697</v>
      </c>
      <c r="F393" s="9" t="s">
        <v>1445</v>
      </c>
      <c r="G393" s="3">
        <v>1</v>
      </c>
      <c r="H393" s="75" t="s">
        <v>34</v>
      </c>
      <c r="I393" s="97" t="s">
        <v>1446</v>
      </c>
      <c r="M393" s="1" t="s">
        <v>4755</v>
      </c>
      <c r="N393" s="1" t="s">
        <v>4755</v>
      </c>
      <c r="O393" s="1" t="s">
        <v>4754</v>
      </c>
      <c r="P393" s="1">
        <f t="shared" si="32"/>
        <v>0</v>
      </c>
      <c r="Q393" s="1">
        <f t="shared" si="33"/>
        <v>2</v>
      </c>
      <c r="R393" s="56" t="s">
        <v>4755</v>
      </c>
      <c r="S393" s="57">
        <v>0</v>
      </c>
      <c r="T393" s="47"/>
      <c r="U393" s="49"/>
      <c r="Y393" s="1" t="s">
        <v>4754</v>
      </c>
      <c r="Z393" s="1" t="s">
        <v>4754</v>
      </c>
      <c r="AA393" s="1" t="s">
        <v>4754</v>
      </c>
      <c r="AB393" s="1">
        <f t="shared" si="34"/>
        <v>0</v>
      </c>
      <c r="AC393" s="1">
        <f t="shared" si="35"/>
        <v>0</v>
      </c>
      <c r="AD393" s="59"/>
      <c r="AE393" s="58">
        <v>0</v>
      </c>
      <c r="AF393" s="48"/>
      <c r="AG393" s="6"/>
      <c r="AH393" s="72"/>
      <c r="AI393" s="73"/>
      <c r="AJ393" s="74"/>
      <c r="AK393" s="73"/>
    </row>
    <row r="394" spans="1:37">
      <c r="A394" s="7" t="s">
        <v>1465</v>
      </c>
      <c r="B394" s="8" t="s">
        <v>1466</v>
      </c>
      <c r="C394" s="8" t="s">
        <v>1467</v>
      </c>
      <c r="D394" s="8" t="s">
        <v>1468</v>
      </c>
      <c r="E394" s="96" t="s">
        <v>27</v>
      </c>
      <c r="F394" s="9" t="s">
        <v>1469</v>
      </c>
      <c r="G394" s="3">
        <v>2</v>
      </c>
      <c r="H394" s="75" t="s">
        <v>15</v>
      </c>
      <c r="I394" s="97" t="s">
        <v>1470</v>
      </c>
      <c r="M394" s="1" t="s">
        <v>4755</v>
      </c>
      <c r="N394" s="1" t="s">
        <v>4754</v>
      </c>
      <c r="O394" s="1" t="s">
        <v>4754</v>
      </c>
      <c r="P394" s="1">
        <f t="shared" si="32"/>
        <v>0</v>
      </c>
      <c r="Q394" s="1">
        <f t="shared" si="33"/>
        <v>1</v>
      </c>
      <c r="R394" s="56" t="s">
        <v>4755</v>
      </c>
      <c r="S394" s="57">
        <v>0</v>
      </c>
      <c r="T394" s="47"/>
      <c r="U394" s="49"/>
      <c r="Y394" s="1" t="s">
        <v>4754</v>
      </c>
      <c r="Z394" s="1" t="s">
        <v>4754</v>
      </c>
      <c r="AA394" s="1" t="s">
        <v>4754</v>
      </c>
      <c r="AB394" s="1">
        <f t="shared" si="34"/>
        <v>0</v>
      </c>
      <c r="AC394" s="1">
        <f t="shared" si="35"/>
        <v>0</v>
      </c>
      <c r="AD394" s="59"/>
      <c r="AE394" s="58">
        <v>0</v>
      </c>
      <c r="AF394" s="48"/>
      <c r="AG394" s="6"/>
      <c r="AH394" s="72"/>
      <c r="AI394" s="73"/>
      <c r="AJ394" s="74"/>
      <c r="AK394" s="73"/>
    </row>
    <row r="395" spans="1:37">
      <c r="A395" s="7" t="s">
        <v>1471</v>
      </c>
      <c r="B395" s="8" t="s">
        <v>1472</v>
      </c>
      <c r="C395" s="8" t="s">
        <v>1473</v>
      </c>
      <c r="D395" s="8" t="s">
        <v>1474</v>
      </c>
      <c r="E395" s="96" t="s">
        <v>40</v>
      </c>
      <c r="F395" s="9" t="s">
        <v>1475</v>
      </c>
      <c r="G395" s="3">
        <v>63</v>
      </c>
      <c r="H395" s="75" t="s">
        <v>1091</v>
      </c>
      <c r="I395" s="97" t="s">
        <v>1476</v>
      </c>
      <c r="M395" s="1" t="s">
        <v>4754</v>
      </c>
      <c r="N395" s="1" t="s">
        <v>4754</v>
      </c>
      <c r="O395" s="1" t="s">
        <v>4755</v>
      </c>
      <c r="P395" s="1">
        <f t="shared" si="32"/>
        <v>0</v>
      </c>
      <c r="Q395" s="1">
        <f t="shared" si="33"/>
        <v>1</v>
      </c>
      <c r="R395" s="56" t="s">
        <v>4755</v>
      </c>
      <c r="S395" s="57">
        <v>0</v>
      </c>
      <c r="T395" s="47"/>
      <c r="U395" s="49"/>
      <c r="Y395" s="1" t="s">
        <v>4754</v>
      </c>
      <c r="Z395" s="1" t="s">
        <v>4754</v>
      </c>
      <c r="AA395" s="1" t="s">
        <v>4754</v>
      </c>
      <c r="AB395" s="1">
        <f t="shared" si="34"/>
        <v>0</v>
      </c>
      <c r="AC395" s="1">
        <f t="shared" si="35"/>
        <v>0</v>
      </c>
      <c r="AD395" s="59"/>
      <c r="AE395" s="58">
        <v>0</v>
      </c>
      <c r="AF395" s="48"/>
      <c r="AG395" s="6"/>
      <c r="AH395" s="72"/>
      <c r="AI395" s="73"/>
      <c r="AJ395" s="74"/>
      <c r="AK395" s="73"/>
    </row>
    <row r="396" spans="1:37">
      <c r="A396" s="7" t="s">
        <v>1482</v>
      </c>
      <c r="B396" s="8" t="s">
        <v>1483</v>
      </c>
      <c r="C396" s="8" t="s">
        <v>1484</v>
      </c>
      <c r="D396" s="8" t="s">
        <v>1485</v>
      </c>
      <c r="E396" s="96" t="s">
        <v>13</v>
      </c>
      <c r="F396" s="9" t="s">
        <v>1486</v>
      </c>
      <c r="G396" s="3">
        <v>1</v>
      </c>
      <c r="H396" s="75" t="s">
        <v>34</v>
      </c>
      <c r="I396" s="97" t="s">
        <v>1487</v>
      </c>
      <c r="M396" s="1" t="s">
        <v>4755</v>
      </c>
      <c r="N396" s="1" t="s">
        <v>4755</v>
      </c>
      <c r="O396" s="1" t="s">
        <v>4754</v>
      </c>
      <c r="P396" s="1">
        <f t="shared" si="32"/>
        <v>0</v>
      </c>
      <c r="Q396" s="1">
        <f t="shared" si="33"/>
        <v>2</v>
      </c>
      <c r="R396" s="56" t="s">
        <v>4755</v>
      </c>
      <c r="S396" s="57">
        <v>0</v>
      </c>
      <c r="T396" s="47"/>
      <c r="U396" s="49"/>
      <c r="Y396" s="1" t="s">
        <v>4754</v>
      </c>
      <c r="Z396" s="1" t="s">
        <v>4754</v>
      </c>
      <c r="AA396" s="1" t="s">
        <v>4755</v>
      </c>
      <c r="AB396" s="1">
        <f t="shared" si="34"/>
        <v>0</v>
      </c>
      <c r="AC396" s="1">
        <f t="shared" si="35"/>
        <v>1</v>
      </c>
      <c r="AD396" s="59" t="s">
        <v>4755</v>
      </c>
      <c r="AE396" s="58">
        <v>0</v>
      </c>
      <c r="AF396" s="48"/>
      <c r="AG396" s="6"/>
      <c r="AH396" s="72"/>
      <c r="AI396" s="73"/>
      <c r="AJ396" s="74"/>
      <c r="AK396" s="73"/>
    </row>
    <row r="397" spans="1:37">
      <c r="A397" s="7" t="s">
        <v>1493</v>
      </c>
      <c r="B397" s="8" t="s">
        <v>1494</v>
      </c>
      <c r="C397" s="8" t="s">
        <v>1495</v>
      </c>
      <c r="D397" s="8" t="s">
        <v>1496</v>
      </c>
      <c r="E397" s="96" t="s">
        <v>40</v>
      </c>
      <c r="F397" s="9" t="s">
        <v>1497</v>
      </c>
      <c r="G397" s="3">
        <v>2</v>
      </c>
      <c r="H397" s="75" t="s">
        <v>15</v>
      </c>
      <c r="I397" s="97" t="s">
        <v>1498</v>
      </c>
      <c r="M397" s="1" t="s">
        <v>4754</v>
      </c>
      <c r="N397" s="1" t="s">
        <v>4754</v>
      </c>
      <c r="O397" s="1" t="s">
        <v>4754</v>
      </c>
      <c r="P397" s="1">
        <f t="shared" si="32"/>
        <v>0</v>
      </c>
      <c r="Q397" s="1">
        <f t="shared" si="33"/>
        <v>0</v>
      </c>
      <c r="R397" s="56"/>
      <c r="S397" s="57">
        <v>0</v>
      </c>
      <c r="T397" s="47"/>
      <c r="U397" s="49"/>
      <c r="Y397" s="1" t="s">
        <v>4755</v>
      </c>
      <c r="Z397" s="1" t="s">
        <v>4755</v>
      </c>
      <c r="AA397" s="1" t="s">
        <v>4754</v>
      </c>
      <c r="AB397" s="1">
        <f t="shared" si="34"/>
        <v>0</v>
      </c>
      <c r="AC397" s="1">
        <f t="shared" si="35"/>
        <v>2</v>
      </c>
      <c r="AD397" s="59" t="s">
        <v>4755</v>
      </c>
      <c r="AE397" s="58">
        <v>0</v>
      </c>
      <c r="AF397" s="48"/>
      <c r="AG397" s="6"/>
      <c r="AH397" s="72"/>
      <c r="AI397" s="73"/>
      <c r="AJ397" s="74"/>
      <c r="AK397" s="73"/>
    </row>
    <row r="398" spans="1:37">
      <c r="A398" s="7" t="s">
        <v>1499</v>
      </c>
      <c r="B398" s="8" t="s">
        <v>1500</v>
      </c>
      <c r="C398" s="8" t="s">
        <v>1501</v>
      </c>
      <c r="D398" s="8" t="s">
        <v>1502</v>
      </c>
      <c r="E398" s="96" t="s">
        <v>13</v>
      </c>
      <c r="F398" s="9" t="s">
        <v>664</v>
      </c>
      <c r="G398" s="3">
        <v>2</v>
      </c>
      <c r="H398" s="75" t="s">
        <v>15</v>
      </c>
      <c r="I398" s="97" t="s">
        <v>1503</v>
      </c>
      <c r="M398" s="1" t="s">
        <v>4755</v>
      </c>
      <c r="N398" s="1" t="s">
        <v>4755</v>
      </c>
      <c r="O398" s="1" t="s">
        <v>4755</v>
      </c>
      <c r="P398" s="1">
        <f t="shared" si="32"/>
        <v>0</v>
      </c>
      <c r="Q398" s="1">
        <f t="shared" si="33"/>
        <v>3</v>
      </c>
      <c r="R398" s="56" t="s">
        <v>4755</v>
      </c>
      <c r="S398" s="57">
        <v>0</v>
      </c>
      <c r="T398" s="47"/>
      <c r="U398" s="49"/>
      <c r="Y398" s="1" t="s">
        <v>4754</v>
      </c>
      <c r="Z398" s="1" t="s">
        <v>4755</v>
      </c>
      <c r="AA398" s="1" t="s">
        <v>4755</v>
      </c>
      <c r="AB398" s="1">
        <f t="shared" si="34"/>
        <v>0</v>
      </c>
      <c r="AC398" s="1">
        <f t="shared" si="35"/>
        <v>2</v>
      </c>
      <c r="AD398" s="59" t="s">
        <v>4755</v>
      </c>
      <c r="AE398" s="58">
        <v>0</v>
      </c>
      <c r="AF398" s="48"/>
      <c r="AG398" s="6"/>
      <c r="AH398" s="72"/>
      <c r="AI398" s="73"/>
      <c r="AJ398" s="74"/>
      <c r="AK398" s="73"/>
    </row>
    <row r="399" spans="1:37">
      <c r="A399" s="7" t="s">
        <v>1516</v>
      </c>
      <c r="B399" s="8" t="s">
        <v>1517</v>
      </c>
      <c r="C399" s="8" t="s">
        <v>1518</v>
      </c>
      <c r="D399" s="8" t="s">
        <v>1519</v>
      </c>
      <c r="E399" s="96" t="s">
        <v>13</v>
      </c>
      <c r="F399" s="9" t="s">
        <v>595</v>
      </c>
      <c r="G399" s="3">
        <v>1</v>
      </c>
      <c r="H399" s="75" t="s">
        <v>34</v>
      </c>
      <c r="I399" s="97" t="s">
        <v>1520</v>
      </c>
      <c r="M399" s="1" t="s">
        <v>4754</v>
      </c>
      <c r="N399" s="1" t="s">
        <v>4754</v>
      </c>
      <c r="O399" s="1" t="s">
        <v>4754</v>
      </c>
      <c r="P399" s="1">
        <f t="shared" si="32"/>
        <v>0</v>
      </c>
      <c r="Q399" s="1">
        <f t="shared" si="33"/>
        <v>0</v>
      </c>
      <c r="R399" s="56"/>
      <c r="S399" s="57">
        <v>0</v>
      </c>
      <c r="T399" s="47"/>
      <c r="U399" s="49"/>
      <c r="Y399" s="1" t="s">
        <v>4754</v>
      </c>
      <c r="Z399" s="1" t="s">
        <v>4754</v>
      </c>
      <c r="AA399" s="1" t="s">
        <v>4754</v>
      </c>
      <c r="AB399" s="1">
        <f t="shared" si="34"/>
        <v>0</v>
      </c>
      <c r="AC399" s="1">
        <f t="shared" si="35"/>
        <v>0</v>
      </c>
      <c r="AD399" s="59"/>
      <c r="AE399" s="58">
        <v>0</v>
      </c>
      <c r="AF399" s="48"/>
      <c r="AG399" s="6"/>
      <c r="AH399" s="72"/>
      <c r="AI399" s="73"/>
      <c r="AJ399" s="74"/>
      <c r="AK399" s="73"/>
    </row>
    <row r="400" spans="1:37">
      <c r="A400" s="7" t="s">
        <v>1521</v>
      </c>
      <c r="B400" s="8" t="s">
        <v>1522</v>
      </c>
      <c r="C400" s="8" t="s">
        <v>1523</v>
      </c>
      <c r="D400" s="8" t="s">
        <v>1524</v>
      </c>
      <c r="E400" s="96" t="s">
        <v>224</v>
      </c>
      <c r="F400" s="9" t="s">
        <v>176</v>
      </c>
      <c r="G400" s="3">
        <v>2</v>
      </c>
      <c r="H400" s="75" t="s">
        <v>15</v>
      </c>
      <c r="I400" s="97" t="s">
        <v>1525</v>
      </c>
      <c r="M400" s="1" t="s">
        <v>4756</v>
      </c>
      <c r="N400" s="1" t="s">
        <v>4756</v>
      </c>
      <c r="O400" s="1" t="s">
        <v>4756</v>
      </c>
      <c r="P400" s="1">
        <f t="shared" si="32"/>
        <v>3</v>
      </c>
      <c r="Q400" s="1">
        <f t="shared" si="33"/>
        <v>0</v>
      </c>
      <c r="R400" s="56" t="s">
        <v>4756</v>
      </c>
      <c r="S400" s="57">
        <v>0</v>
      </c>
      <c r="T400" s="47"/>
      <c r="U400" s="49"/>
      <c r="W400">
        <v>0.36659999999999998</v>
      </c>
      <c r="Y400" s="1" t="s">
        <v>4756</v>
      </c>
      <c r="Z400" s="1" t="s">
        <v>4756</v>
      </c>
      <c r="AA400" s="1" t="s">
        <v>4756</v>
      </c>
      <c r="AB400" s="1">
        <f t="shared" si="34"/>
        <v>3</v>
      </c>
      <c r="AC400" s="1">
        <f t="shared" si="35"/>
        <v>0</v>
      </c>
      <c r="AD400" s="59" t="s">
        <v>4756</v>
      </c>
      <c r="AE400" s="58">
        <v>1</v>
      </c>
      <c r="AF400" s="48">
        <v>0.36659999999999998</v>
      </c>
      <c r="AG400" s="6"/>
      <c r="AH400" s="72"/>
      <c r="AI400" s="73"/>
      <c r="AJ400" s="74"/>
      <c r="AK400" s="73"/>
    </row>
    <row r="401" spans="1:37">
      <c r="A401" s="7" t="s">
        <v>1526</v>
      </c>
      <c r="B401" s="8" t="s">
        <v>1527</v>
      </c>
      <c r="C401" s="8" t="s">
        <v>1528</v>
      </c>
      <c r="D401" s="8" t="s">
        <v>1529</v>
      </c>
      <c r="E401" s="96" t="s">
        <v>64</v>
      </c>
      <c r="F401" s="9" t="s">
        <v>65</v>
      </c>
      <c r="G401" s="3">
        <v>48</v>
      </c>
      <c r="H401" s="75" t="s">
        <v>66</v>
      </c>
      <c r="I401" s="97" t="s">
        <v>1530</v>
      </c>
      <c r="M401" s="1" t="s">
        <v>4756</v>
      </c>
      <c r="N401" s="1" t="s">
        <v>4756</v>
      </c>
      <c r="O401" s="1" t="s">
        <v>4754</v>
      </c>
      <c r="P401" s="1">
        <f t="shared" si="32"/>
        <v>2</v>
      </c>
      <c r="Q401" s="1">
        <f t="shared" si="33"/>
        <v>0</v>
      </c>
      <c r="R401" s="56" t="s">
        <v>4756</v>
      </c>
      <c r="S401" s="57">
        <v>0</v>
      </c>
      <c r="T401" s="47"/>
      <c r="U401" s="49"/>
      <c r="V401">
        <v>3.46</v>
      </c>
      <c r="W401">
        <v>1.5629999999999999</v>
      </c>
      <c r="X401">
        <v>2.2919999999999998</v>
      </c>
      <c r="Y401" s="1" t="s">
        <v>4756</v>
      </c>
      <c r="Z401" s="1" t="s">
        <v>4756</v>
      </c>
      <c r="AA401" s="1" t="s">
        <v>4756</v>
      </c>
      <c r="AB401" s="1">
        <f t="shared" si="34"/>
        <v>3</v>
      </c>
      <c r="AC401" s="1">
        <f t="shared" si="35"/>
        <v>0</v>
      </c>
      <c r="AD401" s="59" t="s">
        <v>4756</v>
      </c>
      <c r="AE401" s="58">
        <v>3</v>
      </c>
      <c r="AF401" s="48">
        <v>2.438333333333333</v>
      </c>
      <c r="AG401" s="6">
        <v>0.78132892490223893</v>
      </c>
      <c r="AH401" s="72"/>
      <c r="AI401" s="73"/>
      <c r="AJ401" s="74"/>
      <c r="AK401" s="73"/>
    </row>
    <row r="402" spans="1:37">
      <c r="A402" s="7" t="s">
        <v>1526</v>
      </c>
      <c r="B402" s="8" t="s">
        <v>1527</v>
      </c>
      <c r="C402" s="8" t="s">
        <v>1528</v>
      </c>
      <c r="D402" s="8" t="s">
        <v>1529</v>
      </c>
      <c r="E402" s="96" t="s">
        <v>64</v>
      </c>
      <c r="F402" s="9" t="s">
        <v>65</v>
      </c>
      <c r="G402" s="3">
        <v>57</v>
      </c>
      <c r="H402" s="75" t="s">
        <v>66</v>
      </c>
      <c r="I402" s="97" t="s">
        <v>1531</v>
      </c>
      <c r="M402" s="1" t="s">
        <v>4756</v>
      </c>
      <c r="N402" s="1" t="s">
        <v>4754</v>
      </c>
      <c r="O402" s="1" t="s">
        <v>4754</v>
      </c>
      <c r="P402" s="1">
        <f t="shared" si="32"/>
        <v>1</v>
      </c>
      <c r="Q402" s="1">
        <f t="shared" si="33"/>
        <v>0</v>
      </c>
      <c r="R402" s="56" t="s">
        <v>4756</v>
      </c>
      <c r="S402" s="57">
        <v>0</v>
      </c>
      <c r="T402" s="47"/>
      <c r="U402" s="49"/>
      <c r="Y402" s="1" t="s">
        <v>4754</v>
      </c>
      <c r="Z402" s="1" t="s">
        <v>4754</v>
      </c>
      <c r="AA402" s="1" t="s">
        <v>4754</v>
      </c>
      <c r="AB402" s="1">
        <f t="shared" si="34"/>
        <v>0</v>
      </c>
      <c r="AC402" s="1">
        <f t="shared" si="35"/>
        <v>0</v>
      </c>
      <c r="AD402" s="59"/>
      <c r="AE402" s="58">
        <v>0</v>
      </c>
      <c r="AF402" s="48"/>
      <c r="AG402" s="6"/>
      <c r="AH402" s="72"/>
      <c r="AI402" s="73"/>
      <c r="AJ402" s="74"/>
      <c r="AK402" s="73"/>
    </row>
    <row r="403" spans="1:37">
      <c r="A403" s="7" t="s">
        <v>1526</v>
      </c>
      <c r="B403" s="8" t="s">
        <v>1527</v>
      </c>
      <c r="C403" s="8" t="s">
        <v>1528</v>
      </c>
      <c r="D403" s="8" t="s">
        <v>1529</v>
      </c>
      <c r="E403" s="96" t="s">
        <v>64</v>
      </c>
      <c r="F403" s="9" t="s">
        <v>65</v>
      </c>
      <c r="G403" s="3">
        <v>71</v>
      </c>
      <c r="H403" s="75" t="s">
        <v>66</v>
      </c>
      <c r="I403" s="97" t="s">
        <v>1533</v>
      </c>
      <c r="M403" s="1" t="s">
        <v>4754</v>
      </c>
      <c r="N403" s="1" t="s">
        <v>4756</v>
      </c>
      <c r="O403" s="1" t="s">
        <v>4754</v>
      </c>
      <c r="P403" s="1">
        <f t="shared" si="32"/>
        <v>1</v>
      </c>
      <c r="Q403" s="1">
        <f t="shared" si="33"/>
        <v>0</v>
      </c>
      <c r="R403" s="56" t="s">
        <v>4756</v>
      </c>
      <c r="S403" s="57">
        <v>0</v>
      </c>
      <c r="T403" s="47"/>
      <c r="U403" s="49"/>
      <c r="Y403" s="1" t="s">
        <v>4754</v>
      </c>
      <c r="Z403" s="1" t="s">
        <v>4754</v>
      </c>
      <c r="AA403" s="1" t="s">
        <v>4754</v>
      </c>
      <c r="AB403" s="1">
        <f t="shared" si="34"/>
        <v>0</v>
      </c>
      <c r="AC403" s="1">
        <f t="shared" si="35"/>
        <v>0</v>
      </c>
      <c r="AD403" s="59"/>
      <c r="AE403" s="58">
        <v>0</v>
      </c>
      <c r="AF403" s="48"/>
      <c r="AG403" s="6"/>
      <c r="AH403" s="72"/>
      <c r="AI403" s="73"/>
      <c r="AJ403" s="74"/>
      <c r="AK403" s="73"/>
    </row>
    <row r="404" spans="1:37">
      <c r="A404" s="7" t="s">
        <v>1534</v>
      </c>
      <c r="B404" s="8" t="s">
        <v>1535</v>
      </c>
      <c r="C404" s="8" t="s">
        <v>1536</v>
      </c>
      <c r="D404" s="8" t="s">
        <v>1537</v>
      </c>
      <c r="E404" s="96" t="s">
        <v>40</v>
      </c>
      <c r="F404" s="9" t="s">
        <v>1538</v>
      </c>
      <c r="G404" s="3">
        <v>2</v>
      </c>
      <c r="H404" s="75" t="s">
        <v>15</v>
      </c>
      <c r="I404" s="97" t="s">
        <v>1539</v>
      </c>
      <c r="M404" s="1" t="s">
        <v>4755</v>
      </c>
      <c r="N404" s="1" t="s">
        <v>4755</v>
      </c>
      <c r="O404" s="1" t="s">
        <v>4754</v>
      </c>
      <c r="P404" s="1">
        <f t="shared" si="32"/>
        <v>0</v>
      </c>
      <c r="Q404" s="1">
        <f t="shared" si="33"/>
        <v>2</v>
      </c>
      <c r="R404" s="56" t="s">
        <v>4755</v>
      </c>
      <c r="S404" s="57">
        <v>0</v>
      </c>
      <c r="T404" s="47"/>
      <c r="U404" s="49"/>
      <c r="V404">
        <v>98.42</v>
      </c>
      <c r="Y404" s="1" t="s">
        <v>4755</v>
      </c>
      <c r="Z404" s="1" t="s">
        <v>4755</v>
      </c>
      <c r="AA404" s="1" t="s">
        <v>4754</v>
      </c>
      <c r="AB404" s="1">
        <f t="shared" si="34"/>
        <v>0</v>
      </c>
      <c r="AC404" s="1">
        <f t="shared" si="35"/>
        <v>2</v>
      </c>
      <c r="AD404" s="59" t="s">
        <v>4755</v>
      </c>
      <c r="AE404" s="58">
        <v>1</v>
      </c>
      <c r="AF404" s="48">
        <v>98.42</v>
      </c>
      <c r="AG404" s="6"/>
      <c r="AH404" s="72"/>
      <c r="AI404" s="73"/>
      <c r="AJ404" s="74"/>
      <c r="AK404" s="73"/>
    </row>
    <row r="405" spans="1:37">
      <c r="A405" s="7" t="s">
        <v>1546</v>
      </c>
      <c r="B405" s="8" t="s">
        <v>1547</v>
      </c>
      <c r="C405" s="8" t="s">
        <v>1548</v>
      </c>
      <c r="D405" s="8" t="s">
        <v>1549</v>
      </c>
      <c r="E405" s="96" t="s">
        <v>40</v>
      </c>
      <c r="F405" s="9" t="s">
        <v>1550</v>
      </c>
      <c r="G405" s="3">
        <v>2</v>
      </c>
      <c r="H405" s="75" t="s">
        <v>15</v>
      </c>
      <c r="I405" s="97" t="s">
        <v>1551</v>
      </c>
      <c r="M405" s="1" t="s">
        <v>4756</v>
      </c>
      <c r="N405" s="1" t="s">
        <v>4756</v>
      </c>
      <c r="O405" s="1" t="s">
        <v>4754</v>
      </c>
      <c r="P405" s="1">
        <f t="shared" si="32"/>
        <v>2</v>
      </c>
      <c r="Q405" s="1">
        <f t="shared" si="33"/>
        <v>0</v>
      </c>
      <c r="R405" s="56" t="s">
        <v>4756</v>
      </c>
      <c r="S405" s="57">
        <v>0</v>
      </c>
      <c r="T405" s="47"/>
      <c r="U405" s="49"/>
      <c r="Y405" s="1" t="s">
        <v>4754</v>
      </c>
      <c r="Z405" s="1" t="s">
        <v>4754</v>
      </c>
      <c r="AA405" s="1" t="s">
        <v>4754</v>
      </c>
      <c r="AB405" s="1">
        <f t="shared" si="34"/>
        <v>0</v>
      </c>
      <c r="AC405" s="1">
        <f t="shared" si="35"/>
        <v>0</v>
      </c>
      <c r="AD405" s="59"/>
      <c r="AE405" s="58">
        <v>0</v>
      </c>
      <c r="AF405" s="48"/>
      <c r="AG405" s="6"/>
      <c r="AH405" s="72"/>
      <c r="AI405" s="73"/>
      <c r="AJ405" s="74"/>
      <c r="AK405" s="73"/>
    </row>
    <row r="406" spans="1:37">
      <c r="A406" s="7" t="s">
        <v>1552</v>
      </c>
      <c r="B406" s="8" t="s">
        <v>1553</v>
      </c>
      <c r="C406" s="8" t="s">
        <v>1554</v>
      </c>
      <c r="D406" s="8" t="s">
        <v>1555</v>
      </c>
      <c r="E406" s="96" t="s">
        <v>64</v>
      </c>
      <c r="F406" s="9" t="s">
        <v>1556</v>
      </c>
      <c r="G406" s="3">
        <v>49</v>
      </c>
      <c r="H406" s="75" t="s">
        <v>66</v>
      </c>
      <c r="I406" s="97" t="s">
        <v>1557</v>
      </c>
      <c r="M406" s="1" t="s">
        <v>4754</v>
      </c>
      <c r="N406" s="1" t="s">
        <v>4754</v>
      </c>
      <c r="O406" s="1" t="s">
        <v>4754</v>
      </c>
      <c r="P406" s="1">
        <f t="shared" si="32"/>
        <v>0</v>
      </c>
      <c r="Q406" s="1">
        <f t="shared" si="33"/>
        <v>0</v>
      </c>
      <c r="R406" s="56"/>
      <c r="S406" s="57">
        <v>0</v>
      </c>
      <c r="T406" s="47"/>
      <c r="U406" s="49"/>
      <c r="Y406" s="1" t="s">
        <v>4754</v>
      </c>
      <c r="Z406" s="1" t="s">
        <v>4756</v>
      </c>
      <c r="AA406" s="1" t="s">
        <v>4754</v>
      </c>
      <c r="AB406" s="1">
        <f t="shared" si="34"/>
        <v>1</v>
      </c>
      <c r="AC406" s="1">
        <f t="shared" si="35"/>
        <v>0</v>
      </c>
      <c r="AD406" s="59" t="s">
        <v>4756</v>
      </c>
      <c r="AE406" s="58">
        <v>0</v>
      </c>
      <c r="AF406" s="48"/>
      <c r="AG406" s="6"/>
      <c r="AH406" s="72"/>
      <c r="AI406" s="73"/>
      <c r="AJ406" s="74"/>
      <c r="AK406" s="73"/>
    </row>
    <row r="407" spans="1:37">
      <c r="A407" s="7" t="s">
        <v>1563</v>
      </c>
      <c r="B407" s="8" t="s">
        <v>1564</v>
      </c>
      <c r="C407" s="8" t="s">
        <v>1565</v>
      </c>
      <c r="D407" s="8" t="s">
        <v>1566</v>
      </c>
      <c r="E407" s="96" t="s">
        <v>64</v>
      </c>
      <c r="F407" s="9">
        <v>0</v>
      </c>
      <c r="G407" s="3">
        <v>73</v>
      </c>
      <c r="H407" s="75" t="s">
        <v>66</v>
      </c>
      <c r="I407" s="97" t="s">
        <v>1567</v>
      </c>
      <c r="M407" s="1" t="s">
        <v>4754</v>
      </c>
      <c r="N407" s="1" t="s">
        <v>4754</v>
      </c>
      <c r="O407" s="1" t="s">
        <v>4754</v>
      </c>
      <c r="P407" s="1">
        <f t="shared" si="32"/>
        <v>0</v>
      </c>
      <c r="Q407" s="1">
        <f t="shared" si="33"/>
        <v>0</v>
      </c>
      <c r="R407" s="56"/>
      <c r="S407" s="57">
        <v>0</v>
      </c>
      <c r="T407" s="47"/>
      <c r="U407" s="49"/>
      <c r="Y407" s="1" t="s">
        <v>4754</v>
      </c>
      <c r="Z407" s="1" t="s">
        <v>4754</v>
      </c>
      <c r="AA407" s="1" t="s">
        <v>4754</v>
      </c>
      <c r="AB407" s="1">
        <f t="shared" si="34"/>
        <v>0</v>
      </c>
      <c r="AC407" s="1">
        <f t="shared" si="35"/>
        <v>0</v>
      </c>
      <c r="AD407" s="59"/>
      <c r="AE407" s="58">
        <v>0</v>
      </c>
      <c r="AF407" s="48"/>
      <c r="AG407" s="6"/>
      <c r="AH407" s="72"/>
      <c r="AI407" s="73"/>
      <c r="AJ407" s="74"/>
      <c r="AK407" s="73"/>
    </row>
    <row r="408" spans="1:37">
      <c r="A408" s="7" t="s">
        <v>1580</v>
      </c>
      <c r="B408" s="8" t="s">
        <v>1581</v>
      </c>
      <c r="C408" s="8" t="s">
        <v>1582</v>
      </c>
      <c r="D408" s="8" t="s">
        <v>1583</v>
      </c>
      <c r="E408" s="96" t="s">
        <v>13</v>
      </c>
      <c r="F408" s="9">
        <v>0</v>
      </c>
      <c r="G408" s="3">
        <v>2</v>
      </c>
      <c r="H408" s="75" t="s">
        <v>15</v>
      </c>
      <c r="I408" s="97" t="s">
        <v>1584</v>
      </c>
      <c r="M408" s="1" t="s">
        <v>4754</v>
      </c>
      <c r="N408" s="1" t="s">
        <v>4754</v>
      </c>
      <c r="O408" s="1" t="s">
        <v>4754</v>
      </c>
      <c r="P408" s="1">
        <f t="shared" si="32"/>
        <v>0</v>
      </c>
      <c r="Q408" s="1">
        <f t="shared" si="33"/>
        <v>0</v>
      </c>
      <c r="R408" s="56"/>
      <c r="S408" s="57">
        <v>0</v>
      </c>
      <c r="T408" s="47"/>
      <c r="U408" s="49"/>
      <c r="Y408" s="1" t="s">
        <v>4754</v>
      </c>
      <c r="Z408" s="1" t="s">
        <v>4756</v>
      </c>
      <c r="AA408" s="1" t="s">
        <v>4754</v>
      </c>
      <c r="AB408" s="1">
        <f t="shared" si="34"/>
        <v>1</v>
      </c>
      <c r="AC408" s="1">
        <f t="shared" si="35"/>
        <v>0</v>
      </c>
      <c r="AD408" s="59" t="s">
        <v>4756</v>
      </c>
      <c r="AE408" s="58">
        <v>0</v>
      </c>
      <c r="AF408" s="48"/>
      <c r="AG408" s="6"/>
      <c r="AH408" s="72"/>
      <c r="AI408" s="73"/>
      <c r="AJ408" s="74"/>
      <c r="AK408" s="73"/>
    </row>
    <row r="409" spans="1:37">
      <c r="A409" s="7" t="s">
        <v>1585</v>
      </c>
      <c r="B409" s="8" t="s">
        <v>1586</v>
      </c>
      <c r="C409" s="8" t="s">
        <v>1587</v>
      </c>
      <c r="D409" s="8" t="s">
        <v>1588</v>
      </c>
      <c r="E409" s="96" t="s">
        <v>64</v>
      </c>
      <c r="F409" s="9">
        <v>0</v>
      </c>
      <c r="G409" s="3">
        <v>72</v>
      </c>
      <c r="H409" s="75" t="s">
        <v>66</v>
      </c>
      <c r="I409" s="97" t="s">
        <v>1589</v>
      </c>
      <c r="M409" s="1" t="s">
        <v>4754</v>
      </c>
      <c r="N409" s="1" t="s">
        <v>4754</v>
      </c>
      <c r="O409" s="1" t="s">
        <v>4754</v>
      </c>
      <c r="P409" s="1">
        <f t="shared" si="32"/>
        <v>0</v>
      </c>
      <c r="Q409" s="1">
        <f t="shared" si="33"/>
        <v>0</v>
      </c>
      <c r="R409" s="56"/>
      <c r="S409" s="57">
        <v>0</v>
      </c>
      <c r="T409" s="47"/>
      <c r="U409" s="49"/>
      <c r="Y409" s="1" t="s">
        <v>4754</v>
      </c>
      <c r="Z409" s="1" t="s">
        <v>4754</v>
      </c>
      <c r="AA409" s="1" t="s">
        <v>4756</v>
      </c>
      <c r="AB409" s="1">
        <f t="shared" si="34"/>
        <v>1</v>
      </c>
      <c r="AC409" s="1">
        <f t="shared" si="35"/>
        <v>0</v>
      </c>
      <c r="AD409" s="59" t="s">
        <v>4756</v>
      </c>
      <c r="AE409" s="58">
        <v>0</v>
      </c>
      <c r="AF409" s="48"/>
      <c r="AG409" s="6"/>
      <c r="AH409" s="72"/>
      <c r="AI409" s="73"/>
      <c r="AJ409" s="74"/>
      <c r="AK409" s="73"/>
    </row>
    <row r="410" spans="1:37">
      <c r="A410" s="7" t="s">
        <v>1590</v>
      </c>
      <c r="B410" s="8" t="s">
        <v>1591</v>
      </c>
      <c r="C410" s="8" t="s">
        <v>1592</v>
      </c>
      <c r="D410" s="8" t="s">
        <v>1593</v>
      </c>
      <c r="E410" s="96" t="s">
        <v>697</v>
      </c>
      <c r="F410" s="9" t="s">
        <v>1594</v>
      </c>
      <c r="G410" s="3">
        <v>2</v>
      </c>
      <c r="H410" s="75" t="s">
        <v>15</v>
      </c>
      <c r="I410" s="97" t="s">
        <v>1595</v>
      </c>
      <c r="M410" s="1" t="s">
        <v>4754</v>
      </c>
      <c r="N410" s="1" t="s">
        <v>4754</v>
      </c>
      <c r="O410" s="1" t="s">
        <v>4754</v>
      </c>
      <c r="P410" s="1">
        <f t="shared" si="32"/>
        <v>0</v>
      </c>
      <c r="Q410" s="1">
        <f t="shared" si="33"/>
        <v>0</v>
      </c>
      <c r="R410" s="56"/>
      <c r="S410" s="57">
        <v>0</v>
      </c>
      <c r="T410" s="47"/>
      <c r="U410" s="49"/>
      <c r="Y410" s="1" t="s">
        <v>4754</v>
      </c>
      <c r="Z410" s="1" t="s">
        <v>4754</v>
      </c>
      <c r="AA410" s="1" t="s">
        <v>4756</v>
      </c>
      <c r="AB410" s="1">
        <f t="shared" si="34"/>
        <v>1</v>
      </c>
      <c r="AC410" s="1">
        <f t="shared" si="35"/>
        <v>0</v>
      </c>
      <c r="AD410" s="59" t="s">
        <v>4756</v>
      </c>
      <c r="AE410" s="58">
        <v>0</v>
      </c>
      <c r="AF410" s="48"/>
      <c r="AG410" s="6"/>
      <c r="AH410" s="72"/>
      <c r="AI410" s="73"/>
      <c r="AJ410" s="74"/>
      <c r="AK410" s="73"/>
    </row>
    <row r="411" spans="1:37">
      <c r="A411" s="7" t="s">
        <v>1612</v>
      </c>
      <c r="B411" s="8" t="s">
        <v>1613</v>
      </c>
      <c r="C411" s="8" t="s">
        <v>1614</v>
      </c>
      <c r="D411" s="8" t="s">
        <v>1615</v>
      </c>
      <c r="E411" s="96" t="s">
        <v>64</v>
      </c>
      <c r="F411" s="9" t="s">
        <v>1616</v>
      </c>
      <c r="G411" s="3">
        <v>53</v>
      </c>
      <c r="H411" s="75" t="s">
        <v>170</v>
      </c>
      <c r="I411" s="97" t="s">
        <v>1617</v>
      </c>
      <c r="M411" s="1" t="s">
        <v>4754</v>
      </c>
      <c r="N411" s="1" t="s">
        <v>4754</v>
      </c>
      <c r="O411" s="1" t="s">
        <v>4754</v>
      </c>
      <c r="P411" s="1">
        <f t="shared" si="32"/>
        <v>0</v>
      </c>
      <c r="Q411" s="1">
        <f t="shared" si="33"/>
        <v>0</v>
      </c>
      <c r="R411" s="56"/>
      <c r="S411" s="57">
        <v>0</v>
      </c>
      <c r="T411" s="47"/>
      <c r="U411" s="49"/>
      <c r="Y411" s="1" t="s">
        <v>4754</v>
      </c>
      <c r="Z411" s="1" t="s">
        <v>4754</v>
      </c>
      <c r="AA411" s="1" t="s">
        <v>4754</v>
      </c>
      <c r="AB411" s="1">
        <f t="shared" si="34"/>
        <v>0</v>
      </c>
      <c r="AC411" s="1">
        <f t="shared" si="35"/>
        <v>0</v>
      </c>
      <c r="AD411" s="59"/>
      <c r="AE411" s="58">
        <v>0</v>
      </c>
      <c r="AF411" s="48"/>
      <c r="AG411" s="6"/>
      <c r="AH411" s="72"/>
      <c r="AI411" s="73"/>
      <c r="AJ411" s="74"/>
      <c r="AK411" s="73"/>
    </row>
    <row r="412" spans="1:37">
      <c r="A412" s="7" t="s">
        <v>1618</v>
      </c>
      <c r="B412" s="8" t="s">
        <v>1619</v>
      </c>
      <c r="C412" s="8" t="s">
        <v>1620</v>
      </c>
      <c r="D412" s="8" t="s">
        <v>1621</v>
      </c>
      <c r="E412" s="96" t="s">
        <v>40</v>
      </c>
      <c r="F412" s="9">
        <v>0</v>
      </c>
      <c r="G412" s="3">
        <v>2</v>
      </c>
      <c r="H412" s="75" t="s">
        <v>15</v>
      </c>
      <c r="I412" s="97" t="s">
        <v>1622</v>
      </c>
      <c r="M412" s="1" t="s">
        <v>4754</v>
      </c>
      <c r="N412" s="1" t="s">
        <v>4754</v>
      </c>
      <c r="O412" s="1" t="s">
        <v>4754</v>
      </c>
      <c r="P412" s="1">
        <f t="shared" si="32"/>
        <v>0</v>
      </c>
      <c r="Q412" s="1">
        <f t="shared" si="33"/>
        <v>0</v>
      </c>
      <c r="R412" s="56"/>
      <c r="S412" s="57">
        <v>0</v>
      </c>
      <c r="T412" s="47"/>
      <c r="U412" s="49"/>
      <c r="W412">
        <v>99.99</v>
      </c>
      <c r="Y412" s="1" t="s">
        <v>4754</v>
      </c>
      <c r="Z412" s="1" t="s">
        <v>4755</v>
      </c>
      <c r="AA412" s="1" t="s">
        <v>4754</v>
      </c>
      <c r="AB412" s="1">
        <f t="shared" si="34"/>
        <v>0</v>
      </c>
      <c r="AC412" s="1">
        <f t="shared" si="35"/>
        <v>1</v>
      </c>
      <c r="AD412" s="59" t="s">
        <v>4755</v>
      </c>
      <c r="AE412" s="58">
        <v>1</v>
      </c>
      <c r="AF412" s="48">
        <v>99.99</v>
      </c>
      <c r="AG412" s="6"/>
      <c r="AH412" s="72"/>
      <c r="AI412" s="73"/>
      <c r="AJ412" s="74"/>
      <c r="AK412" s="73"/>
    </row>
    <row r="413" spans="1:37">
      <c r="A413" s="7" t="s">
        <v>1628</v>
      </c>
      <c r="B413" s="8" t="s">
        <v>1629</v>
      </c>
      <c r="C413" s="8" t="s">
        <v>1630</v>
      </c>
      <c r="D413" s="8" t="s">
        <v>1631</v>
      </c>
      <c r="E413" s="96" t="s">
        <v>27</v>
      </c>
      <c r="F413" s="9" t="s">
        <v>1445</v>
      </c>
      <c r="G413" s="3">
        <v>1</v>
      </c>
      <c r="H413" s="75" t="s">
        <v>34</v>
      </c>
      <c r="I413" s="97" t="s">
        <v>1632</v>
      </c>
      <c r="M413" s="1" t="s">
        <v>4755</v>
      </c>
      <c r="N413" s="1" t="s">
        <v>4755</v>
      </c>
      <c r="O413" s="1" t="s">
        <v>4755</v>
      </c>
      <c r="P413" s="1">
        <f t="shared" si="32"/>
        <v>0</v>
      </c>
      <c r="Q413" s="1">
        <f t="shared" si="33"/>
        <v>3</v>
      </c>
      <c r="R413" s="56" t="s">
        <v>4755</v>
      </c>
      <c r="S413" s="57">
        <v>0</v>
      </c>
      <c r="T413" s="47"/>
      <c r="U413" s="49"/>
      <c r="Y413" s="1" t="s">
        <v>4754</v>
      </c>
      <c r="Z413" s="1" t="s">
        <v>4754</v>
      </c>
      <c r="AA413" s="1" t="s">
        <v>4754</v>
      </c>
      <c r="AB413" s="1">
        <f t="shared" si="34"/>
        <v>0</v>
      </c>
      <c r="AC413" s="1">
        <f t="shared" si="35"/>
        <v>0</v>
      </c>
      <c r="AD413" s="59"/>
      <c r="AE413" s="58">
        <v>0</v>
      </c>
      <c r="AF413" s="48"/>
      <c r="AG413" s="6"/>
      <c r="AH413" s="72"/>
      <c r="AI413" s="73"/>
      <c r="AJ413" s="74"/>
      <c r="AK413" s="73"/>
    </row>
    <row r="414" spans="1:37">
      <c r="A414" s="7" t="s">
        <v>1633</v>
      </c>
      <c r="B414" s="8" t="s">
        <v>1634</v>
      </c>
      <c r="C414" s="8" t="s">
        <v>1635</v>
      </c>
      <c r="D414" s="8" t="s">
        <v>1636</v>
      </c>
      <c r="E414" s="96" t="s">
        <v>64</v>
      </c>
      <c r="F414" s="9" t="s">
        <v>1637</v>
      </c>
      <c r="G414" s="3">
        <v>56</v>
      </c>
      <c r="H414" s="75" t="s">
        <v>66</v>
      </c>
      <c r="I414" s="97" t="s">
        <v>1638</v>
      </c>
      <c r="M414" s="1" t="s">
        <v>4754</v>
      </c>
      <c r="N414" s="1" t="s">
        <v>4756</v>
      </c>
      <c r="O414" s="1" t="s">
        <v>4756</v>
      </c>
      <c r="P414" s="1">
        <f t="shared" si="32"/>
        <v>2</v>
      </c>
      <c r="Q414" s="1">
        <f t="shared" si="33"/>
        <v>0</v>
      </c>
      <c r="R414" s="56" t="s">
        <v>4756</v>
      </c>
      <c r="S414" s="57">
        <v>0</v>
      </c>
      <c r="T414" s="47"/>
      <c r="U414" s="49"/>
      <c r="Y414" s="1" t="s">
        <v>4756</v>
      </c>
      <c r="Z414" s="1" t="s">
        <v>4756</v>
      </c>
      <c r="AA414" s="1" t="s">
        <v>4754</v>
      </c>
      <c r="AB414" s="1">
        <f t="shared" si="34"/>
        <v>2</v>
      </c>
      <c r="AC414" s="1">
        <f t="shared" si="35"/>
        <v>0</v>
      </c>
      <c r="AD414" s="59" t="s">
        <v>4756</v>
      </c>
      <c r="AE414" s="58">
        <v>0</v>
      </c>
      <c r="AF414" s="48"/>
      <c r="AG414" s="6"/>
      <c r="AH414" s="72"/>
      <c r="AI414" s="73"/>
      <c r="AJ414" s="74"/>
      <c r="AK414" s="73"/>
    </row>
    <row r="415" spans="1:37">
      <c r="A415" s="7" t="s">
        <v>1650</v>
      </c>
      <c r="B415" s="8" t="s">
        <v>1651</v>
      </c>
      <c r="C415" s="8" t="s">
        <v>1652</v>
      </c>
      <c r="D415" s="8" t="s">
        <v>1653</v>
      </c>
      <c r="E415" s="96" t="s">
        <v>64</v>
      </c>
      <c r="F415" s="9">
        <v>0</v>
      </c>
      <c r="G415" s="3">
        <v>37</v>
      </c>
      <c r="H415" s="75" t="s">
        <v>170</v>
      </c>
      <c r="I415" s="97" t="s">
        <v>1654</v>
      </c>
      <c r="M415" s="1" t="s">
        <v>4756</v>
      </c>
      <c r="N415" s="1" t="s">
        <v>4754</v>
      </c>
      <c r="O415" s="1" t="s">
        <v>4754</v>
      </c>
      <c r="P415" s="1">
        <f t="shared" si="32"/>
        <v>1</v>
      </c>
      <c r="Q415" s="1">
        <f t="shared" si="33"/>
        <v>0</v>
      </c>
      <c r="R415" s="56" t="s">
        <v>4756</v>
      </c>
      <c r="S415" s="57">
        <v>0</v>
      </c>
      <c r="T415" s="47"/>
      <c r="U415" s="49"/>
      <c r="Y415" s="1" t="s">
        <v>4754</v>
      </c>
      <c r="Z415" s="1" t="s">
        <v>4754</v>
      </c>
      <c r="AA415" s="1" t="s">
        <v>4754</v>
      </c>
      <c r="AB415" s="1">
        <f t="shared" si="34"/>
        <v>0</v>
      </c>
      <c r="AC415" s="1">
        <f t="shared" si="35"/>
        <v>0</v>
      </c>
      <c r="AD415" s="59"/>
      <c r="AE415" s="58">
        <v>0</v>
      </c>
      <c r="AF415" s="48"/>
      <c r="AG415" s="6"/>
      <c r="AH415" s="72"/>
      <c r="AI415" s="73"/>
      <c r="AJ415" s="74"/>
      <c r="AK415" s="73"/>
    </row>
    <row r="416" spans="1:37">
      <c r="A416" s="7" t="s">
        <v>1661</v>
      </c>
      <c r="B416" s="8" t="s">
        <v>1662</v>
      </c>
      <c r="C416" s="8" t="s">
        <v>1663</v>
      </c>
      <c r="D416" s="8" t="s">
        <v>1664</v>
      </c>
      <c r="E416" s="96" t="s">
        <v>13</v>
      </c>
      <c r="F416" s="9" t="s">
        <v>1665</v>
      </c>
      <c r="G416" s="3">
        <v>1</v>
      </c>
      <c r="H416" s="75" t="s">
        <v>34</v>
      </c>
      <c r="I416" s="97" t="s">
        <v>1666</v>
      </c>
      <c r="M416" s="1" t="s">
        <v>4754</v>
      </c>
      <c r="N416" s="1" t="s">
        <v>4754</v>
      </c>
      <c r="O416" s="1" t="s">
        <v>4754</v>
      </c>
      <c r="P416" s="1">
        <f t="shared" si="32"/>
        <v>0</v>
      </c>
      <c r="Q416" s="1">
        <f t="shared" si="33"/>
        <v>0</v>
      </c>
      <c r="R416" s="56"/>
      <c r="S416" s="57">
        <v>0</v>
      </c>
      <c r="T416" s="47"/>
      <c r="U416" s="49"/>
      <c r="Y416" s="1" t="s">
        <v>4754</v>
      </c>
      <c r="Z416" s="1" t="s">
        <v>4754</v>
      </c>
      <c r="AA416" s="1" t="s">
        <v>4754</v>
      </c>
      <c r="AB416" s="1">
        <f t="shared" si="34"/>
        <v>0</v>
      </c>
      <c r="AC416" s="1">
        <f t="shared" si="35"/>
        <v>0</v>
      </c>
      <c r="AD416" s="59"/>
      <c r="AE416" s="58">
        <v>0</v>
      </c>
      <c r="AF416" s="48"/>
      <c r="AG416" s="6"/>
      <c r="AH416" s="72"/>
      <c r="AI416" s="73"/>
      <c r="AJ416" s="74"/>
      <c r="AK416" s="73"/>
    </row>
    <row r="417" spans="1:37">
      <c r="A417" s="7" t="s">
        <v>1673</v>
      </c>
      <c r="B417" s="8" t="s">
        <v>1674</v>
      </c>
      <c r="C417" s="8" t="s">
        <v>1675</v>
      </c>
      <c r="D417" s="8" t="s">
        <v>1676</v>
      </c>
      <c r="E417" s="96" t="s">
        <v>13</v>
      </c>
      <c r="F417" s="9">
        <v>0</v>
      </c>
      <c r="G417" s="3">
        <v>2</v>
      </c>
      <c r="H417" s="75" t="s">
        <v>15</v>
      </c>
      <c r="I417" s="97" t="s">
        <v>1677</v>
      </c>
      <c r="M417" s="1" t="s">
        <v>4754</v>
      </c>
      <c r="N417" s="1" t="s">
        <v>4754</v>
      </c>
      <c r="O417" s="1" t="s">
        <v>4754</v>
      </c>
      <c r="P417" s="1">
        <f t="shared" si="32"/>
        <v>0</v>
      </c>
      <c r="Q417" s="1">
        <f t="shared" si="33"/>
        <v>0</v>
      </c>
      <c r="R417" s="56"/>
      <c r="S417" s="57">
        <v>0</v>
      </c>
      <c r="T417" s="47"/>
      <c r="U417" s="49"/>
      <c r="Y417" s="1" t="s">
        <v>4754</v>
      </c>
      <c r="Z417" s="1" t="s">
        <v>4754</v>
      </c>
      <c r="AA417" s="1" t="s">
        <v>4754</v>
      </c>
      <c r="AB417" s="1">
        <f t="shared" si="34"/>
        <v>0</v>
      </c>
      <c r="AC417" s="1">
        <f t="shared" si="35"/>
        <v>0</v>
      </c>
      <c r="AD417" s="59"/>
      <c r="AE417" s="58">
        <v>0</v>
      </c>
      <c r="AF417" s="48"/>
      <c r="AG417" s="6"/>
      <c r="AH417" s="72"/>
      <c r="AI417" s="73"/>
      <c r="AJ417" s="74"/>
      <c r="AK417" s="73"/>
    </row>
    <row r="418" spans="1:37">
      <c r="A418" s="7" t="s">
        <v>1683</v>
      </c>
      <c r="B418" s="8" t="s">
        <v>1684</v>
      </c>
      <c r="C418" s="8" t="s">
        <v>1685</v>
      </c>
      <c r="D418" s="8" t="s">
        <v>1686</v>
      </c>
      <c r="E418" s="96" t="s">
        <v>97</v>
      </c>
      <c r="F418" s="9" t="s">
        <v>1687</v>
      </c>
      <c r="G418" s="3">
        <v>2</v>
      </c>
      <c r="H418" s="75" t="s">
        <v>15</v>
      </c>
      <c r="I418" s="97" t="s">
        <v>1688</v>
      </c>
      <c r="M418" s="1" t="s">
        <v>4754</v>
      </c>
      <c r="N418" s="1" t="s">
        <v>4754</v>
      </c>
      <c r="O418" s="1" t="s">
        <v>4754</v>
      </c>
      <c r="P418" s="1">
        <f t="shared" si="32"/>
        <v>0</v>
      </c>
      <c r="Q418" s="1">
        <f t="shared" si="33"/>
        <v>0</v>
      </c>
      <c r="R418" s="56"/>
      <c r="S418" s="57">
        <v>0</v>
      </c>
      <c r="T418" s="47"/>
      <c r="U418" s="49"/>
      <c r="Y418" s="1" t="s">
        <v>4754</v>
      </c>
      <c r="Z418" s="1" t="s">
        <v>4754</v>
      </c>
      <c r="AA418" s="1" t="s">
        <v>4755</v>
      </c>
      <c r="AB418" s="1">
        <f t="shared" si="34"/>
        <v>0</v>
      </c>
      <c r="AC418" s="1">
        <f t="shared" si="35"/>
        <v>1</v>
      </c>
      <c r="AD418" s="59" t="s">
        <v>4755</v>
      </c>
      <c r="AE418" s="58">
        <v>0</v>
      </c>
      <c r="AF418" s="48"/>
      <c r="AG418" s="6"/>
      <c r="AH418" s="72"/>
      <c r="AI418" s="73"/>
      <c r="AJ418" s="74"/>
      <c r="AK418" s="73"/>
    </row>
    <row r="419" spans="1:37">
      <c r="A419" s="7" t="s">
        <v>1689</v>
      </c>
      <c r="B419" s="8" t="s">
        <v>1690</v>
      </c>
      <c r="C419" s="8" t="s">
        <v>1691</v>
      </c>
      <c r="D419" s="8" t="s">
        <v>1692</v>
      </c>
      <c r="E419" s="96" t="s">
        <v>13</v>
      </c>
      <c r="F419" s="9" t="s">
        <v>1693</v>
      </c>
      <c r="G419" s="3">
        <v>2</v>
      </c>
      <c r="H419" s="75" t="s">
        <v>15</v>
      </c>
      <c r="I419" s="97" t="s">
        <v>1694</v>
      </c>
      <c r="M419" s="1" t="s">
        <v>4756</v>
      </c>
      <c r="N419" s="1" t="s">
        <v>4756</v>
      </c>
      <c r="O419" s="1" t="s">
        <v>4756</v>
      </c>
      <c r="P419" s="1">
        <f t="shared" si="32"/>
        <v>3</v>
      </c>
      <c r="Q419" s="1">
        <f t="shared" si="33"/>
        <v>0</v>
      </c>
      <c r="R419" s="56" t="s">
        <v>4756</v>
      </c>
      <c r="S419" s="57">
        <v>0</v>
      </c>
      <c r="T419" s="47"/>
      <c r="U419" s="49"/>
      <c r="Y419" s="1" t="s">
        <v>4756</v>
      </c>
      <c r="Z419" s="1" t="s">
        <v>4756</v>
      </c>
      <c r="AA419" s="1" t="s">
        <v>4756</v>
      </c>
      <c r="AB419" s="1">
        <f t="shared" si="34"/>
        <v>3</v>
      </c>
      <c r="AC419" s="1">
        <f t="shared" si="35"/>
        <v>0</v>
      </c>
      <c r="AD419" s="59" t="s">
        <v>4756</v>
      </c>
      <c r="AE419" s="58">
        <v>0</v>
      </c>
      <c r="AF419" s="48"/>
      <c r="AG419" s="6"/>
      <c r="AH419" s="72"/>
      <c r="AI419" s="73"/>
      <c r="AJ419" s="74"/>
      <c r="AK419" s="73"/>
    </row>
    <row r="420" spans="1:37">
      <c r="A420" s="7" t="s">
        <v>1695</v>
      </c>
      <c r="B420" s="8" t="s">
        <v>1696</v>
      </c>
      <c r="C420" s="8" t="s">
        <v>1697</v>
      </c>
      <c r="D420" s="8" t="s">
        <v>1698</v>
      </c>
      <c r="E420" s="96" t="s">
        <v>13</v>
      </c>
      <c r="F420" s="9" t="s">
        <v>1699</v>
      </c>
      <c r="G420" s="3">
        <v>2</v>
      </c>
      <c r="H420" s="75" t="s">
        <v>15</v>
      </c>
      <c r="I420" s="97" t="s">
        <v>1700</v>
      </c>
      <c r="M420" s="1" t="s">
        <v>4754</v>
      </c>
      <c r="N420" s="1" t="s">
        <v>4754</v>
      </c>
      <c r="O420" s="1" t="s">
        <v>4754</v>
      </c>
      <c r="P420" s="1">
        <f t="shared" si="32"/>
        <v>0</v>
      </c>
      <c r="Q420" s="1">
        <f t="shared" si="33"/>
        <v>0</v>
      </c>
      <c r="R420" s="56"/>
      <c r="S420" s="57">
        <v>0</v>
      </c>
      <c r="T420" s="47"/>
      <c r="U420" s="49"/>
      <c r="Y420" s="1" t="s">
        <v>4754</v>
      </c>
      <c r="Z420" s="1" t="s">
        <v>4754</v>
      </c>
      <c r="AA420" s="1" t="s">
        <v>4754</v>
      </c>
      <c r="AB420" s="1">
        <f t="shared" si="34"/>
        <v>0</v>
      </c>
      <c r="AC420" s="1">
        <f t="shared" si="35"/>
        <v>0</v>
      </c>
      <c r="AD420" s="59"/>
      <c r="AE420" s="58">
        <v>0</v>
      </c>
      <c r="AF420" s="48"/>
      <c r="AG420" s="6"/>
      <c r="AH420" s="72"/>
      <c r="AI420" s="73"/>
      <c r="AJ420" s="74"/>
      <c r="AK420" s="73"/>
    </row>
    <row r="421" spans="1:37">
      <c r="A421" s="7" t="s">
        <v>1707</v>
      </c>
      <c r="B421" s="8" t="s">
        <v>1708</v>
      </c>
      <c r="C421" s="8" t="s">
        <v>1709</v>
      </c>
      <c r="D421" s="8" t="s">
        <v>1710</v>
      </c>
      <c r="E421" s="96" t="s">
        <v>104</v>
      </c>
      <c r="F421" s="9">
        <v>0</v>
      </c>
      <c r="G421" s="3">
        <v>39</v>
      </c>
      <c r="H421" s="75" t="s">
        <v>652</v>
      </c>
      <c r="I421" s="97" t="s">
        <v>1712</v>
      </c>
      <c r="M421" s="1" t="s">
        <v>4754</v>
      </c>
      <c r="N421" s="1" t="s">
        <v>4756</v>
      </c>
      <c r="O421" s="1" t="s">
        <v>4754</v>
      </c>
      <c r="P421" s="1">
        <f t="shared" si="32"/>
        <v>1</v>
      </c>
      <c r="Q421" s="1">
        <f t="shared" si="33"/>
        <v>0</v>
      </c>
      <c r="R421" s="56" t="s">
        <v>4756</v>
      </c>
      <c r="S421" s="57">
        <v>0</v>
      </c>
      <c r="T421" s="47"/>
      <c r="U421" s="49"/>
      <c r="Y421" s="1" t="s">
        <v>4754</v>
      </c>
      <c r="Z421" s="1" t="s">
        <v>4756</v>
      </c>
      <c r="AA421" s="1" t="s">
        <v>4754</v>
      </c>
      <c r="AB421" s="1">
        <f t="shared" si="34"/>
        <v>1</v>
      </c>
      <c r="AC421" s="1">
        <f t="shared" si="35"/>
        <v>0</v>
      </c>
      <c r="AD421" s="59" t="s">
        <v>4756</v>
      </c>
      <c r="AE421" s="58">
        <v>0</v>
      </c>
      <c r="AF421" s="48"/>
      <c r="AG421" s="6"/>
      <c r="AH421" s="72"/>
      <c r="AI421" s="73"/>
      <c r="AJ421" s="74"/>
      <c r="AK421" s="73"/>
    </row>
    <row r="422" spans="1:37">
      <c r="A422" s="7" t="s">
        <v>1707</v>
      </c>
      <c r="B422" s="8" t="s">
        <v>1708</v>
      </c>
      <c r="C422" s="8" t="s">
        <v>1709</v>
      </c>
      <c r="D422" s="8" t="s">
        <v>1710</v>
      </c>
      <c r="E422" s="96" t="s">
        <v>104</v>
      </c>
      <c r="F422" s="9">
        <v>0</v>
      </c>
      <c r="G422" s="3">
        <v>40</v>
      </c>
      <c r="H422" s="75" t="s">
        <v>66</v>
      </c>
      <c r="I422" s="97" t="s">
        <v>1711</v>
      </c>
      <c r="M422" s="1" t="s">
        <v>4754</v>
      </c>
      <c r="N422" s="1" t="s">
        <v>4756</v>
      </c>
      <c r="O422" s="1" t="s">
        <v>4756</v>
      </c>
      <c r="P422" s="1">
        <f t="shared" si="32"/>
        <v>2</v>
      </c>
      <c r="Q422" s="1">
        <f t="shared" si="33"/>
        <v>0</v>
      </c>
      <c r="R422" s="56" t="s">
        <v>4756</v>
      </c>
      <c r="S422" s="57">
        <v>0</v>
      </c>
      <c r="T422" s="47"/>
      <c r="U422" s="49"/>
      <c r="W422">
        <v>8.5679999999999996</v>
      </c>
      <c r="Y422" s="1" t="s">
        <v>4756</v>
      </c>
      <c r="Z422" s="1" t="s">
        <v>4756</v>
      </c>
      <c r="AA422" s="1" t="s">
        <v>4756</v>
      </c>
      <c r="AB422" s="1">
        <f t="shared" si="34"/>
        <v>3</v>
      </c>
      <c r="AC422" s="1">
        <f t="shared" si="35"/>
        <v>0</v>
      </c>
      <c r="AD422" s="59" t="s">
        <v>4756</v>
      </c>
      <c r="AE422" s="58">
        <v>1</v>
      </c>
      <c r="AF422" s="48">
        <v>8.5679999999999996</v>
      </c>
      <c r="AG422" s="6"/>
      <c r="AH422" s="72"/>
      <c r="AI422" s="73"/>
      <c r="AJ422" s="74"/>
      <c r="AK422" s="73"/>
    </row>
    <row r="423" spans="1:37">
      <c r="A423" s="7" t="s">
        <v>1719</v>
      </c>
      <c r="B423" s="8" t="s">
        <v>1720</v>
      </c>
      <c r="C423" s="8" t="s">
        <v>1721</v>
      </c>
      <c r="D423" s="8" t="s">
        <v>1722</v>
      </c>
      <c r="E423" s="96" t="s">
        <v>104</v>
      </c>
      <c r="F423" s="9">
        <v>0</v>
      </c>
      <c r="G423" s="3">
        <v>2</v>
      </c>
      <c r="H423" s="75" t="s">
        <v>15</v>
      </c>
      <c r="I423" s="97" t="s">
        <v>1723</v>
      </c>
      <c r="M423" s="1" t="s">
        <v>4755</v>
      </c>
      <c r="N423" s="1" t="s">
        <v>4755</v>
      </c>
      <c r="O423" s="1" t="s">
        <v>4755</v>
      </c>
      <c r="P423" s="1">
        <f t="shared" si="32"/>
        <v>0</v>
      </c>
      <c r="Q423" s="1">
        <f t="shared" si="33"/>
        <v>3</v>
      </c>
      <c r="R423" s="56" t="s">
        <v>4755</v>
      </c>
      <c r="S423" s="57">
        <v>0</v>
      </c>
      <c r="T423" s="47"/>
      <c r="U423" s="49"/>
      <c r="Y423" s="1" t="s">
        <v>4754</v>
      </c>
      <c r="Z423" s="1" t="s">
        <v>4755</v>
      </c>
      <c r="AA423" s="1" t="s">
        <v>4755</v>
      </c>
      <c r="AB423" s="1">
        <f t="shared" si="34"/>
        <v>0</v>
      </c>
      <c r="AC423" s="1">
        <f t="shared" si="35"/>
        <v>2</v>
      </c>
      <c r="AD423" s="59" t="s">
        <v>4755</v>
      </c>
      <c r="AE423" s="58">
        <v>0</v>
      </c>
      <c r="AF423" s="48"/>
      <c r="AG423" s="6"/>
      <c r="AH423" s="72"/>
      <c r="AI423" s="73"/>
      <c r="AJ423" s="74"/>
      <c r="AK423" s="73"/>
    </row>
    <row r="424" spans="1:37">
      <c r="A424" s="7" t="s">
        <v>1724</v>
      </c>
      <c r="B424" s="8" t="s">
        <v>1725</v>
      </c>
      <c r="C424" s="8" t="s">
        <v>1726</v>
      </c>
      <c r="D424" s="8" t="s">
        <v>1727</v>
      </c>
      <c r="E424" s="96" t="s">
        <v>64</v>
      </c>
      <c r="F424" s="9" t="s">
        <v>1728</v>
      </c>
      <c r="G424" s="3">
        <v>62</v>
      </c>
      <c r="H424" s="75" t="s">
        <v>129</v>
      </c>
      <c r="I424" s="97" t="s">
        <v>1729</v>
      </c>
      <c r="M424" s="1" t="s">
        <v>4754</v>
      </c>
      <c r="N424" s="1" t="s">
        <v>4756</v>
      </c>
      <c r="O424" s="1" t="s">
        <v>4756</v>
      </c>
      <c r="P424" s="1">
        <f t="shared" si="32"/>
        <v>2</v>
      </c>
      <c r="Q424" s="1">
        <f t="shared" si="33"/>
        <v>0</v>
      </c>
      <c r="R424" s="56" t="s">
        <v>4756</v>
      </c>
      <c r="S424" s="57">
        <v>0</v>
      </c>
      <c r="T424" s="47"/>
      <c r="U424" s="49"/>
      <c r="Y424" s="1" t="s">
        <v>4754</v>
      </c>
      <c r="Z424" s="1" t="s">
        <v>4754</v>
      </c>
      <c r="AA424" s="1" t="s">
        <v>4756</v>
      </c>
      <c r="AB424" s="1">
        <f t="shared" si="34"/>
        <v>1</v>
      </c>
      <c r="AC424" s="1">
        <f t="shared" si="35"/>
        <v>0</v>
      </c>
      <c r="AD424" s="59" t="s">
        <v>4756</v>
      </c>
      <c r="AE424" s="58">
        <v>0</v>
      </c>
      <c r="AF424" s="48"/>
      <c r="AG424" s="6"/>
      <c r="AH424" s="72"/>
      <c r="AI424" s="73"/>
      <c r="AJ424" s="74"/>
      <c r="AK424" s="73"/>
    </row>
    <row r="425" spans="1:37">
      <c r="A425" s="7" t="s">
        <v>1747</v>
      </c>
      <c r="B425" s="8" t="s">
        <v>1748</v>
      </c>
      <c r="C425" s="8" t="s">
        <v>1749</v>
      </c>
      <c r="D425" s="8" t="s">
        <v>1750</v>
      </c>
      <c r="E425" s="96" t="s">
        <v>104</v>
      </c>
      <c r="F425" s="9">
        <v>0</v>
      </c>
      <c r="G425" s="3">
        <v>40</v>
      </c>
      <c r="H425" s="75" t="s">
        <v>170</v>
      </c>
      <c r="I425" s="97" t="s">
        <v>1751</v>
      </c>
      <c r="M425" s="1" t="s">
        <v>4754</v>
      </c>
      <c r="N425" s="1" t="s">
        <v>4756</v>
      </c>
      <c r="O425" s="1" t="s">
        <v>4754</v>
      </c>
      <c r="P425" s="1">
        <f t="shared" si="32"/>
        <v>1</v>
      </c>
      <c r="Q425" s="1">
        <f t="shared" si="33"/>
        <v>0</v>
      </c>
      <c r="R425" s="56" t="s">
        <v>4756</v>
      </c>
      <c r="S425" s="57">
        <v>0</v>
      </c>
      <c r="T425" s="47"/>
      <c r="U425" s="49"/>
      <c r="Y425" s="1" t="s">
        <v>4754</v>
      </c>
      <c r="Z425" s="1" t="s">
        <v>4754</v>
      </c>
      <c r="AA425" s="1" t="s">
        <v>4754</v>
      </c>
      <c r="AB425" s="1">
        <f t="shared" si="34"/>
        <v>0</v>
      </c>
      <c r="AC425" s="1">
        <f t="shared" si="35"/>
        <v>0</v>
      </c>
      <c r="AD425" s="59"/>
      <c r="AE425" s="58">
        <v>0</v>
      </c>
      <c r="AF425" s="48"/>
      <c r="AG425" s="6"/>
      <c r="AH425" s="72"/>
      <c r="AI425" s="73"/>
      <c r="AJ425" s="74"/>
      <c r="AK425" s="73"/>
    </row>
    <row r="426" spans="1:37">
      <c r="A426" s="7" t="s">
        <v>1763</v>
      </c>
      <c r="B426" s="8" t="s">
        <v>1764</v>
      </c>
      <c r="C426" s="8" t="s">
        <v>1765</v>
      </c>
      <c r="D426" s="8" t="s">
        <v>382</v>
      </c>
      <c r="E426" s="96" t="s">
        <v>64</v>
      </c>
      <c r="F426" s="9" t="s">
        <v>658</v>
      </c>
      <c r="G426" s="3">
        <v>15</v>
      </c>
      <c r="H426" s="75" t="s">
        <v>66</v>
      </c>
      <c r="I426" s="97" t="s">
        <v>1767</v>
      </c>
      <c r="M426" s="1" t="s">
        <v>4754</v>
      </c>
      <c r="N426" s="1" t="s">
        <v>4754</v>
      </c>
      <c r="O426" s="1" t="s">
        <v>4756</v>
      </c>
      <c r="P426" s="1">
        <f t="shared" si="32"/>
        <v>1</v>
      </c>
      <c r="Q426" s="1">
        <f t="shared" si="33"/>
        <v>0</v>
      </c>
      <c r="R426" s="56" t="s">
        <v>4756</v>
      </c>
      <c r="S426" s="57">
        <v>0</v>
      </c>
      <c r="T426" s="47"/>
      <c r="U426" s="49"/>
      <c r="Y426" s="1" t="s">
        <v>4754</v>
      </c>
      <c r="Z426" s="1" t="s">
        <v>4756</v>
      </c>
      <c r="AA426" s="1" t="s">
        <v>4756</v>
      </c>
      <c r="AB426" s="1">
        <f t="shared" si="34"/>
        <v>2</v>
      </c>
      <c r="AC426" s="1">
        <f t="shared" si="35"/>
        <v>0</v>
      </c>
      <c r="AD426" s="59" t="s">
        <v>4756</v>
      </c>
      <c r="AE426" s="58">
        <v>0</v>
      </c>
      <c r="AF426" s="48"/>
      <c r="AG426" s="6"/>
      <c r="AH426" s="72"/>
      <c r="AI426" s="73"/>
      <c r="AJ426" s="74"/>
      <c r="AK426" s="73"/>
    </row>
    <row r="427" spans="1:37">
      <c r="A427" s="7" t="s">
        <v>1768</v>
      </c>
      <c r="B427" s="8" t="s">
        <v>1769</v>
      </c>
      <c r="C427" s="8" t="s">
        <v>1770</v>
      </c>
      <c r="D427" s="8" t="s">
        <v>1771</v>
      </c>
      <c r="E427" s="96" t="s">
        <v>64</v>
      </c>
      <c r="F427" s="9">
        <v>0</v>
      </c>
      <c r="G427" s="3">
        <v>36</v>
      </c>
      <c r="H427" s="75" t="s">
        <v>15</v>
      </c>
      <c r="I427" s="97" t="s">
        <v>1772</v>
      </c>
      <c r="M427" s="1" t="s">
        <v>4756</v>
      </c>
      <c r="N427" s="1" t="s">
        <v>4756</v>
      </c>
      <c r="O427" s="1" t="s">
        <v>4754</v>
      </c>
      <c r="P427" s="1">
        <f t="shared" si="32"/>
        <v>2</v>
      </c>
      <c r="Q427" s="1">
        <f t="shared" si="33"/>
        <v>0</v>
      </c>
      <c r="R427" s="56" t="s">
        <v>4756</v>
      </c>
      <c r="S427" s="57">
        <v>0</v>
      </c>
      <c r="T427" s="47"/>
      <c r="U427" s="49"/>
      <c r="Y427" s="1" t="s">
        <v>4754</v>
      </c>
      <c r="Z427" s="1" t="s">
        <v>4754</v>
      </c>
      <c r="AA427" s="1" t="s">
        <v>4754</v>
      </c>
      <c r="AB427" s="1">
        <f t="shared" si="34"/>
        <v>0</v>
      </c>
      <c r="AC427" s="1">
        <f t="shared" si="35"/>
        <v>0</v>
      </c>
      <c r="AD427" s="59"/>
      <c r="AE427" s="58">
        <v>0</v>
      </c>
      <c r="AF427" s="48"/>
      <c r="AG427" s="6"/>
      <c r="AH427" s="72"/>
      <c r="AI427" s="73"/>
      <c r="AJ427" s="74"/>
      <c r="AK427" s="73"/>
    </row>
    <row r="428" spans="1:37">
      <c r="A428" s="7" t="s">
        <v>1773</v>
      </c>
      <c r="B428" s="8" t="s">
        <v>1774</v>
      </c>
      <c r="C428" s="8" t="s">
        <v>1775</v>
      </c>
      <c r="D428" s="8" t="s">
        <v>1776</v>
      </c>
      <c r="E428" s="96" t="s">
        <v>13</v>
      </c>
      <c r="F428" s="9">
        <v>0</v>
      </c>
      <c r="G428" s="3">
        <v>2</v>
      </c>
      <c r="H428" s="75" t="s">
        <v>15</v>
      </c>
      <c r="I428" s="97" t="s">
        <v>1777</v>
      </c>
      <c r="M428" s="1" t="s">
        <v>4756</v>
      </c>
      <c r="N428" s="1" t="s">
        <v>4756</v>
      </c>
      <c r="O428" s="1" t="s">
        <v>4756</v>
      </c>
      <c r="P428" s="1">
        <f t="shared" si="32"/>
        <v>3</v>
      </c>
      <c r="Q428" s="1">
        <f t="shared" si="33"/>
        <v>0</v>
      </c>
      <c r="R428" s="56" t="s">
        <v>4756</v>
      </c>
      <c r="S428" s="57">
        <v>0</v>
      </c>
      <c r="T428" s="47"/>
      <c r="U428" s="49"/>
      <c r="Y428" s="1" t="s">
        <v>4754</v>
      </c>
      <c r="Z428" s="1" t="s">
        <v>4754</v>
      </c>
      <c r="AA428" s="1" t="s">
        <v>4754</v>
      </c>
      <c r="AB428" s="1">
        <f t="shared" si="34"/>
        <v>0</v>
      </c>
      <c r="AC428" s="1">
        <f t="shared" si="35"/>
        <v>0</v>
      </c>
      <c r="AD428" s="59"/>
      <c r="AE428" s="58">
        <v>0</v>
      </c>
      <c r="AF428" s="48"/>
      <c r="AG428" s="6"/>
      <c r="AH428" s="72"/>
      <c r="AI428" s="73"/>
      <c r="AJ428" s="74"/>
      <c r="AK428" s="73"/>
    </row>
    <row r="429" spans="1:37">
      <c r="A429" s="7" t="s">
        <v>1784</v>
      </c>
      <c r="B429" s="8" t="s">
        <v>1785</v>
      </c>
      <c r="C429" s="8" t="s">
        <v>1786</v>
      </c>
      <c r="D429" s="8" t="s">
        <v>1787</v>
      </c>
      <c r="E429" s="96" t="s">
        <v>64</v>
      </c>
      <c r="F429" s="9">
        <v>0</v>
      </c>
      <c r="G429" s="3">
        <v>68</v>
      </c>
      <c r="H429" s="75" t="s">
        <v>652</v>
      </c>
      <c r="I429" s="97" t="s">
        <v>1789</v>
      </c>
      <c r="M429" s="1" t="s">
        <v>4754</v>
      </c>
      <c r="N429" s="1" t="s">
        <v>4754</v>
      </c>
      <c r="O429" s="1" t="s">
        <v>4754</v>
      </c>
      <c r="P429" s="1">
        <f t="shared" si="32"/>
        <v>0</v>
      </c>
      <c r="Q429" s="1">
        <f t="shared" si="33"/>
        <v>0</v>
      </c>
      <c r="R429" s="56"/>
      <c r="S429" s="57">
        <v>0</v>
      </c>
      <c r="T429" s="47"/>
      <c r="U429" s="49"/>
      <c r="V429">
        <v>4.915</v>
      </c>
      <c r="Y429" s="1" t="s">
        <v>4756</v>
      </c>
      <c r="Z429" s="1" t="s">
        <v>4754</v>
      </c>
      <c r="AA429" s="1" t="s">
        <v>4754</v>
      </c>
      <c r="AB429" s="1">
        <f t="shared" si="34"/>
        <v>1</v>
      </c>
      <c r="AC429" s="1">
        <f t="shared" si="35"/>
        <v>0</v>
      </c>
      <c r="AD429" s="59" t="s">
        <v>4756</v>
      </c>
      <c r="AE429" s="58">
        <v>1</v>
      </c>
      <c r="AF429" s="48">
        <v>4.915</v>
      </c>
      <c r="AG429" s="6"/>
      <c r="AH429" s="72"/>
      <c r="AI429" s="73"/>
      <c r="AJ429" s="74"/>
      <c r="AK429" s="73"/>
    </row>
    <row r="430" spans="1:37">
      <c r="A430" s="7" t="s">
        <v>1790</v>
      </c>
      <c r="B430" s="8" t="s">
        <v>1791</v>
      </c>
      <c r="C430" s="8" t="s">
        <v>1792</v>
      </c>
      <c r="D430" s="8" t="s">
        <v>1793</v>
      </c>
      <c r="E430" s="96" t="s">
        <v>64</v>
      </c>
      <c r="F430" s="9" t="s">
        <v>1794</v>
      </c>
      <c r="G430" s="3">
        <v>46</v>
      </c>
      <c r="H430" s="75" t="s">
        <v>15</v>
      </c>
      <c r="I430" s="97" t="s">
        <v>1795</v>
      </c>
      <c r="M430" s="1" t="s">
        <v>4755</v>
      </c>
      <c r="N430" s="1" t="s">
        <v>4755</v>
      </c>
      <c r="O430" s="1" t="s">
        <v>4754</v>
      </c>
      <c r="P430" s="1">
        <f t="shared" si="32"/>
        <v>0</v>
      </c>
      <c r="Q430" s="1">
        <f t="shared" si="33"/>
        <v>2</v>
      </c>
      <c r="R430" s="56" t="s">
        <v>4755</v>
      </c>
      <c r="S430" s="57">
        <v>0</v>
      </c>
      <c r="T430" s="47"/>
      <c r="U430" s="49"/>
      <c r="Y430" s="1" t="s">
        <v>4754</v>
      </c>
      <c r="Z430" s="1" t="s">
        <v>4754</v>
      </c>
      <c r="AA430" s="1" t="s">
        <v>4754</v>
      </c>
      <c r="AB430" s="1">
        <f t="shared" si="34"/>
        <v>0</v>
      </c>
      <c r="AC430" s="1">
        <f t="shared" si="35"/>
        <v>0</v>
      </c>
      <c r="AD430" s="59"/>
      <c r="AE430" s="58">
        <v>0</v>
      </c>
      <c r="AF430" s="48"/>
      <c r="AG430" s="6"/>
      <c r="AH430" s="72"/>
      <c r="AI430" s="73"/>
      <c r="AJ430" s="74"/>
      <c r="AK430" s="73"/>
    </row>
    <row r="431" spans="1:37">
      <c r="A431" s="7" t="s">
        <v>1796</v>
      </c>
      <c r="B431" s="8" t="s">
        <v>1797</v>
      </c>
      <c r="C431" s="8" t="s">
        <v>1798</v>
      </c>
      <c r="D431" s="8" t="s">
        <v>1799</v>
      </c>
      <c r="E431" s="96" t="s">
        <v>27</v>
      </c>
      <c r="F431" s="9" t="s">
        <v>698</v>
      </c>
      <c r="G431" s="3">
        <v>2</v>
      </c>
      <c r="H431" s="75" t="s">
        <v>15</v>
      </c>
      <c r="I431" s="97" t="s">
        <v>699</v>
      </c>
      <c r="M431" s="1" t="s">
        <v>4756</v>
      </c>
      <c r="N431" s="1" t="s">
        <v>4754</v>
      </c>
      <c r="O431" s="1" t="s">
        <v>4754</v>
      </c>
      <c r="P431" s="1">
        <f t="shared" si="32"/>
        <v>1</v>
      </c>
      <c r="Q431" s="1">
        <f t="shared" si="33"/>
        <v>0</v>
      </c>
      <c r="R431" s="56" t="s">
        <v>4756</v>
      </c>
      <c r="S431" s="57">
        <v>0</v>
      </c>
      <c r="T431" s="47"/>
      <c r="U431" s="49"/>
      <c r="Y431" s="1" t="s">
        <v>4754</v>
      </c>
      <c r="Z431" s="1" t="s">
        <v>4754</v>
      </c>
      <c r="AA431" s="1" t="s">
        <v>4756</v>
      </c>
      <c r="AB431" s="1">
        <f t="shared" si="34"/>
        <v>1</v>
      </c>
      <c r="AC431" s="1">
        <f t="shared" si="35"/>
        <v>0</v>
      </c>
      <c r="AD431" s="59" t="s">
        <v>4756</v>
      </c>
      <c r="AE431" s="58">
        <v>0</v>
      </c>
      <c r="AF431" s="48"/>
      <c r="AG431" s="6"/>
      <c r="AH431" s="72"/>
      <c r="AI431" s="73"/>
      <c r="AJ431" s="74"/>
      <c r="AK431" s="73"/>
    </row>
    <row r="432" spans="1:37">
      <c r="A432" s="7" t="s">
        <v>1806</v>
      </c>
      <c r="B432" s="8" t="s">
        <v>1807</v>
      </c>
      <c r="C432" s="8" t="s">
        <v>1808</v>
      </c>
      <c r="D432" s="8" t="s">
        <v>1809</v>
      </c>
      <c r="E432" s="96" t="s">
        <v>13</v>
      </c>
      <c r="F432" s="9" t="s">
        <v>1810</v>
      </c>
      <c r="G432" s="3">
        <v>2</v>
      </c>
      <c r="H432" s="75" t="s">
        <v>15</v>
      </c>
      <c r="I432" s="97" t="s">
        <v>1811</v>
      </c>
      <c r="M432" s="1" t="s">
        <v>4754</v>
      </c>
      <c r="N432" s="1" t="s">
        <v>4754</v>
      </c>
      <c r="O432" s="1" t="s">
        <v>4754</v>
      </c>
      <c r="P432" s="1">
        <f t="shared" si="32"/>
        <v>0</v>
      </c>
      <c r="Q432" s="1">
        <f t="shared" si="33"/>
        <v>0</v>
      </c>
      <c r="R432" s="56"/>
      <c r="S432" s="57">
        <v>0</v>
      </c>
      <c r="T432" s="47"/>
      <c r="U432" s="49"/>
      <c r="Y432" s="1" t="s">
        <v>4754</v>
      </c>
      <c r="Z432" s="1" t="s">
        <v>4754</v>
      </c>
      <c r="AA432" s="1" t="s">
        <v>4754</v>
      </c>
      <c r="AB432" s="1">
        <f t="shared" si="34"/>
        <v>0</v>
      </c>
      <c r="AC432" s="1">
        <f t="shared" si="35"/>
        <v>0</v>
      </c>
      <c r="AD432" s="59"/>
      <c r="AE432" s="58">
        <v>0</v>
      </c>
      <c r="AF432" s="48"/>
      <c r="AG432" s="6"/>
      <c r="AH432" s="72"/>
      <c r="AI432" s="73"/>
      <c r="AJ432" s="74"/>
      <c r="AK432" s="73"/>
    </row>
    <row r="433" spans="1:37">
      <c r="A433" s="7" t="s">
        <v>1827</v>
      </c>
      <c r="B433" s="8" t="s">
        <v>1828</v>
      </c>
      <c r="C433" s="8" t="s">
        <v>1829</v>
      </c>
      <c r="D433" s="8" t="s">
        <v>1830</v>
      </c>
      <c r="E433" s="96" t="s">
        <v>1831</v>
      </c>
      <c r="F433" s="9" t="s">
        <v>1832</v>
      </c>
      <c r="G433" s="3">
        <v>2</v>
      </c>
      <c r="H433" s="75" t="s">
        <v>15</v>
      </c>
      <c r="I433" s="97" t="s">
        <v>1833</v>
      </c>
      <c r="M433" s="1" t="s">
        <v>4754</v>
      </c>
      <c r="N433" s="1" t="s">
        <v>4755</v>
      </c>
      <c r="O433" s="1" t="s">
        <v>4754</v>
      </c>
      <c r="P433" s="1">
        <f t="shared" si="32"/>
        <v>0</v>
      </c>
      <c r="Q433" s="1">
        <f t="shared" si="33"/>
        <v>1</v>
      </c>
      <c r="R433" s="56" t="s">
        <v>4755</v>
      </c>
      <c r="S433" s="57">
        <v>0</v>
      </c>
      <c r="T433" s="47"/>
      <c r="U433" s="49"/>
      <c r="Y433" s="1" t="s">
        <v>4754</v>
      </c>
      <c r="Z433" s="1" t="s">
        <v>4754</v>
      </c>
      <c r="AA433" s="1" t="s">
        <v>4754</v>
      </c>
      <c r="AB433" s="1">
        <f t="shared" si="34"/>
        <v>0</v>
      </c>
      <c r="AC433" s="1">
        <f t="shared" si="35"/>
        <v>0</v>
      </c>
      <c r="AD433" s="59"/>
      <c r="AE433" s="58">
        <v>0</v>
      </c>
      <c r="AF433" s="48"/>
      <c r="AG433" s="6"/>
      <c r="AH433" s="72"/>
      <c r="AI433" s="73"/>
      <c r="AJ433" s="74"/>
      <c r="AK433" s="73"/>
    </row>
    <row r="434" spans="1:37">
      <c r="A434" s="7" t="s">
        <v>1834</v>
      </c>
      <c r="B434" s="8" t="s">
        <v>1835</v>
      </c>
      <c r="C434" s="8" t="s">
        <v>1836</v>
      </c>
      <c r="D434" s="8" t="s">
        <v>1837</v>
      </c>
      <c r="E434" s="96" t="s">
        <v>64</v>
      </c>
      <c r="F434" s="9" t="s">
        <v>1838</v>
      </c>
      <c r="G434" s="3">
        <v>38</v>
      </c>
      <c r="H434" s="75" t="s">
        <v>66</v>
      </c>
      <c r="I434" s="97" t="s">
        <v>1841</v>
      </c>
      <c r="M434" s="1" t="s">
        <v>4754</v>
      </c>
      <c r="N434" s="1" t="s">
        <v>4754</v>
      </c>
      <c r="O434" s="1" t="s">
        <v>4754</v>
      </c>
      <c r="P434" s="1">
        <f t="shared" si="32"/>
        <v>0</v>
      </c>
      <c r="Q434" s="1">
        <f t="shared" si="33"/>
        <v>0</v>
      </c>
      <c r="R434" s="56"/>
      <c r="S434" s="57">
        <v>0</v>
      </c>
      <c r="T434" s="47"/>
      <c r="U434" s="49"/>
      <c r="Y434" s="1" t="s">
        <v>4754</v>
      </c>
      <c r="Z434" s="1" t="s">
        <v>4756</v>
      </c>
      <c r="AA434" s="1" t="s">
        <v>4754</v>
      </c>
      <c r="AB434" s="1">
        <f t="shared" si="34"/>
        <v>1</v>
      </c>
      <c r="AC434" s="1">
        <f t="shared" si="35"/>
        <v>0</v>
      </c>
      <c r="AD434" s="59" t="s">
        <v>4756</v>
      </c>
      <c r="AE434" s="58">
        <v>0</v>
      </c>
      <c r="AF434" s="48"/>
      <c r="AG434" s="6"/>
      <c r="AH434" s="72"/>
      <c r="AI434" s="73"/>
      <c r="AJ434" s="74"/>
      <c r="AK434" s="73"/>
    </row>
    <row r="435" spans="1:37">
      <c r="A435" s="7" t="s">
        <v>1834</v>
      </c>
      <c r="B435" s="8" t="s">
        <v>1835</v>
      </c>
      <c r="C435" s="8" t="s">
        <v>1836</v>
      </c>
      <c r="D435" s="8" t="s">
        <v>1837</v>
      </c>
      <c r="E435" s="96" t="s">
        <v>64</v>
      </c>
      <c r="F435" s="9" t="s">
        <v>1838</v>
      </c>
      <c r="G435" s="3">
        <v>39</v>
      </c>
      <c r="H435" s="75" t="s">
        <v>66</v>
      </c>
      <c r="I435" s="97" t="s">
        <v>1839</v>
      </c>
      <c r="M435" s="1" t="s">
        <v>4754</v>
      </c>
      <c r="N435" s="1" t="s">
        <v>4756</v>
      </c>
      <c r="O435" s="1" t="s">
        <v>4754</v>
      </c>
      <c r="P435" s="1">
        <f t="shared" si="32"/>
        <v>1</v>
      </c>
      <c r="Q435" s="1">
        <f t="shared" si="33"/>
        <v>0</v>
      </c>
      <c r="R435" s="56" t="s">
        <v>4756</v>
      </c>
      <c r="S435" s="57">
        <v>0</v>
      </c>
      <c r="T435" s="47"/>
      <c r="U435" s="49"/>
      <c r="Y435" s="1" t="s">
        <v>4754</v>
      </c>
      <c r="Z435" s="1" t="s">
        <v>4756</v>
      </c>
      <c r="AA435" s="1" t="s">
        <v>4754</v>
      </c>
      <c r="AB435" s="1">
        <f t="shared" si="34"/>
        <v>1</v>
      </c>
      <c r="AC435" s="1">
        <f t="shared" si="35"/>
        <v>0</v>
      </c>
      <c r="AD435" s="59" t="s">
        <v>4756</v>
      </c>
      <c r="AE435" s="58">
        <v>0</v>
      </c>
      <c r="AF435" s="48"/>
      <c r="AG435" s="6"/>
      <c r="AH435" s="72"/>
      <c r="AI435" s="73"/>
      <c r="AJ435" s="74"/>
      <c r="AK435" s="73"/>
    </row>
    <row r="436" spans="1:37">
      <c r="A436" s="7" t="s">
        <v>1834</v>
      </c>
      <c r="B436" s="8" t="s">
        <v>1835</v>
      </c>
      <c r="C436" s="8" t="s">
        <v>1836</v>
      </c>
      <c r="D436" s="8" t="s">
        <v>1837</v>
      </c>
      <c r="E436" s="96" t="s">
        <v>64</v>
      </c>
      <c r="F436" s="9" t="s">
        <v>1838</v>
      </c>
      <c r="G436" s="3">
        <v>40</v>
      </c>
      <c r="H436" s="75" t="s">
        <v>66</v>
      </c>
      <c r="I436" s="97" t="s">
        <v>1840</v>
      </c>
      <c r="M436" s="1" t="s">
        <v>4754</v>
      </c>
      <c r="N436" s="1" t="s">
        <v>4754</v>
      </c>
      <c r="O436" s="1" t="s">
        <v>4754</v>
      </c>
      <c r="P436" s="1">
        <f t="shared" si="32"/>
        <v>0</v>
      </c>
      <c r="Q436" s="1">
        <f t="shared" si="33"/>
        <v>0</v>
      </c>
      <c r="R436" s="56"/>
      <c r="S436" s="57">
        <v>0</v>
      </c>
      <c r="T436" s="47"/>
      <c r="U436" s="49"/>
      <c r="Y436" s="1" t="s">
        <v>4754</v>
      </c>
      <c r="Z436" s="1" t="s">
        <v>4756</v>
      </c>
      <c r="AA436" s="1" t="s">
        <v>4754</v>
      </c>
      <c r="AB436" s="1">
        <f t="shared" si="34"/>
        <v>1</v>
      </c>
      <c r="AC436" s="1">
        <f t="shared" si="35"/>
        <v>0</v>
      </c>
      <c r="AD436" s="59" t="s">
        <v>4756</v>
      </c>
      <c r="AE436" s="58">
        <v>0</v>
      </c>
      <c r="AF436" s="48"/>
      <c r="AG436" s="6"/>
      <c r="AH436" s="72"/>
      <c r="AI436" s="73"/>
      <c r="AJ436" s="74"/>
      <c r="AK436" s="73"/>
    </row>
    <row r="437" spans="1:37">
      <c r="A437" s="7" t="s">
        <v>1850</v>
      </c>
      <c r="B437" s="8" t="s">
        <v>1851</v>
      </c>
      <c r="C437" s="8" t="s">
        <v>1852</v>
      </c>
      <c r="D437" s="8" t="s">
        <v>1853</v>
      </c>
      <c r="E437" s="96" t="s">
        <v>40</v>
      </c>
      <c r="F437" s="9">
        <v>0</v>
      </c>
      <c r="G437" s="3">
        <v>2</v>
      </c>
      <c r="H437" s="75" t="s">
        <v>15</v>
      </c>
      <c r="I437" s="97" t="s">
        <v>1854</v>
      </c>
      <c r="M437" s="1" t="s">
        <v>4756</v>
      </c>
      <c r="N437" s="1" t="s">
        <v>4756</v>
      </c>
      <c r="O437" s="1" t="s">
        <v>4754</v>
      </c>
      <c r="P437" s="1">
        <f t="shared" si="32"/>
        <v>2</v>
      </c>
      <c r="Q437" s="1">
        <f t="shared" si="33"/>
        <v>0</v>
      </c>
      <c r="R437" s="56" t="s">
        <v>4756</v>
      </c>
      <c r="S437" s="57">
        <v>0</v>
      </c>
      <c r="T437" s="47"/>
      <c r="U437" s="49"/>
      <c r="Y437" s="1" t="s">
        <v>4754</v>
      </c>
      <c r="Z437" s="1" t="s">
        <v>4756</v>
      </c>
      <c r="AA437" s="1" t="s">
        <v>4754</v>
      </c>
      <c r="AB437" s="1">
        <f t="shared" si="34"/>
        <v>1</v>
      </c>
      <c r="AC437" s="1">
        <f t="shared" si="35"/>
        <v>0</v>
      </c>
      <c r="AD437" s="59" t="s">
        <v>4756</v>
      </c>
      <c r="AE437" s="58">
        <v>0</v>
      </c>
      <c r="AF437" s="48"/>
      <c r="AG437" s="6"/>
      <c r="AH437" s="72"/>
      <c r="AI437" s="73"/>
      <c r="AJ437" s="74"/>
      <c r="AK437" s="73"/>
    </row>
    <row r="438" spans="1:37">
      <c r="A438" s="7" t="s">
        <v>1866</v>
      </c>
      <c r="B438" s="8" t="s">
        <v>1867</v>
      </c>
      <c r="C438" s="8" t="s">
        <v>1868</v>
      </c>
      <c r="D438" s="8" t="s">
        <v>1869</v>
      </c>
      <c r="E438" s="96" t="s">
        <v>13</v>
      </c>
      <c r="F438" s="9" t="s">
        <v>1870</v>
      </c>
      <c r="G438" s="3">
        <v>2</v>
      </c>
      <c r="H438" s="75" t="s">
        <v>15</v>
      </c>
      <c r="I438" s="97" t="s">
        <v>1871</v>
      </c>
      <c r="M438" s="1" t="s">
        <v>4754</v>
      </c>
      <c r="N438" s="1" t="s">
        <v>4755</v>
      </c>
      <c r="O438" s="1" t="s">
        <v>4755</v>
      </c>
      <c r="P438" s="1">
        <f t="shared" si="32"/>
        <v>0</v>
      </c>
      <c r="Q438" s="1">
        <f t="shared" si="33"/>
        <v>2</v>
      </c>
      <c r="R438" s="56" t="s">
        <v>4755</v>
      </c>
      <c r="S438" s="57">
        <v>0</v>
      </c>
      <c r="T438" s="47"/>
      <c r="U438" s="49"/>
      <c r="Y438" s="1" t="s">
        <v>4755</v>
      </c>
      <c r="Z438" s="1" t="s">
        <v>4755</v>
      </c>
      <c r="AA438" s="1" t="s">
        <v>4755</v>
      </c>
      <c r="AB438" s="1">
        <f t="shared" si="34"/>
        <v>0</v>
      </c>
      <c r="AC438" s="1">
        <f t="shared" si="35"/>
        <v>3</v>
      </c>
      <c r="AD438" s="59" t="s">
        <v>4755</v>
      </c>
      <c r="AE438" s="58">
        <v>0</v>
      </c>
      <c r="AF438" s="48"/>
      <c r="AG438" s="6"/>
      <c r="AH438" s="72"/>
      <c r="AI438" s="73"/>
      <c r="AJ438" s="74"/>
      <c r="AK438" s="73"/>
    </row>
    <row r="439" spans="1:37">
      <c r="A439" s="7" t="s">
        <v>1872</v>
      </c>
      <c r="B439" s="8" t="s">
        <v>1873</v>
      </c>
      <c r="C439" s="8" t="s">
        <v>1874</v>
      </c>
      <c r="D439" s="8" t="s">
        <v>1875</v>
      </c>
      <c r="E439" s="96" t="s">
        <v>13</v>
      </c>
      <c r="F439" s="9" t="s">
        <v>1876</v>
      </c>
      <c r="G439" s="3">
        <v>2</v>
      </c>
      <c r="H439" s="75" t="s">
        <v>15</v>
      </c>
      <c r="I439" s="97" t="s">
        <v>1877</v>
      </c>
      <c r="M439" s="1" t="s">
        <v>4754</v>
      </c>
      <c r="N439" s="1" t="s">
        <v>4755</v>
      </c>
      <c r="O439" s="1" t="s">
        <v>4755</v>
      </c>
      <c r="P439" s="1">
        <f t="shared" si="32"/>
        <v>0</v>
      </c>
      <c r="Q439" s="1">
        <f t="shared" si="33"/>
        <v>2</v>
      </c>
      <c r="R439" s="56" t="s">
        <v>4755</v>
      </c>
      <c r="S439" s="57">
        <v>0</v>
      </c>
      <c r="T439" s="47"/>
      <c r="U439" s="49"/>
      <c r="W439">
        <v>99.03</v>
      </c>
      <c r="Y439" s="1" t="s">
        <v>4755</v>
      </c>
      <c r="Z439" s="1" t="s">
        <v>4755</v>
      </c>
      <c r="AA439" s="1" t="s">
        <v>4754</v>
      </c>
      <c r="AB439" s="1">
        <f t="shared" si="34"/>
        <v>0</v>
      </c>
      <c r="AC439" s="1">
        <f t="shared" si="35"/>
        <v>2</v>
      </c>
      <c r="AD439" s="59" t="s">
        <v>4755</v>
      </c>
      <c r="AE439" s="58">
        <v>1</v>
      </c>
      <c r="AF439" s="48">
        <v>99.03</v>
      </c>
      <c r="AG439" s="6"/>
      <c r="AH439" s="72"/>
      <c r="AI439" s="73"/>
      <c r="AJ439" s="74"/>
      <c r="AK439" s="73"/>
    </row>
    <row r="440" spans="1:37">
      <c r="A440" s="7" t="s">
        <v>1884</v>
      </c>
      <c r="B440" s="8" t="s">
        <v>1885</v>
      </c>
      <c r="C440" s="8" t="s">
        <v>1886</v>
      </c>
      <c r="D440" s="8" t="s">
        <v>1887</v>
      </c>
      <c r="E440" s="96" t="s">
        <v>64</v>
      </c>
      <c r="F440" s="9">
        <v>0</v>
      </c>
      <c r="G440" s="3">
        <v>48</v>
      </c>
      <c r="H440" s="75" t="s">
        <v>66</v>
      </c>
      <c r="I440" s="97" t="s">
        <v>1888</v>
      </c>
      <c r="M440" s="1" t="s">
        <v>4756</v>
      </c>
      <c r="N440" s="1" t="s">
        <v>4754</v>
      </c>
      <c r="O440" s="1" t="s">
        <v>4754</v>
      </c>
      <c r="P440" s="1">
        <f t="shared" si="32"/>
        <v>1</v>
      </c>
      <c r="Q440" s="1">
        <f t="shared" si="33"/>
        <v>0</v>
      </c>
      <c r="R440" s="56" t="s">
        <v>4756</v>
      </c>
      <c r="S440" s="57">
        <v>0</v>
      </c>
      <c r="T440" s="47"/>
      <c r="U440" s="49"/>
      <c r="Y440" s="1" t="s">
        <v>4754</v>
      </c>
      <c r="Z440" s="1" t="s">
        <v>4754</v>
      </c>
      <c r="AA440" s="1" t="s">
        <v>4754</v>
      </c>
      <c r="AB440" s="1">
        <f t="shared" si="34"/>
        <v>0</v>
      </c>
      <c r="AC440" s="1">
        <f t="shared" si="35"/>
        <v>0</v>
      </c>
      <c r="AD440" s="59"/>
      <c r="AE440" s="58">
        <v>0</v>
      </c>
      <c r="AF440" s="48"/>
      <c r="AG440" s="6"/>
      <c r="AH440" s="72"/>
      <c r="AI440" s="73"/>
      <c r="AJ440" s="74"/>
      <c r="AK440" s="73"/>
    </row>
    <row r="441" spans="1:37">
      <c r="A441" s="7" t="s">
        <v>1912</v>
      </c>
      <c r="B441" s="8" t="s">
        <v>1913</v>
      </c>
      <c r="C441" s="8" t="s">
        <v>1914</v>
      </c>
      <c r="D441" s="8" t="s">
        <v>1915</v>
      </c>
      <c r="E441" s="96" t="s">
        <v>64</v>
      </c>
      <c r="F441" s="9">
        <v>0</v>
      </c>
      <c r="G441" s="3">
        <v>56</v>
      </c>
      <c r="H441" s="75" t="s">
        <v>231</v>
      </c>
      <c r="I441" s="97" t="s">
        <v>1916</v>
      </c>
      <c r="M441" s="1" t="s">
        <v>4754</v>
      </c>
      <c r="N441" s="1" t="s">
        <v>4754</v>
      </c>
      <c r="O441" s="1" t="s">
        <v>4756</v>
      </c>
      <c r="P441" s="1">
        <f t="shared" si="32"/>
        <v>1</v>
      </c>
      <c r="Q441" s="1">
        <f t="shared" si="33"/>
        <v>0</v>
      </c>
      <c r="R441" s="56" t="s">
        <v>4756</v>
      </c>
      <c r="S441" s="57">
        <v>0</v>
      </c>
      <c r="T441" s="47"/>
      <c r="U441" s="49"/>
      <c r="Y441" s="1" t="s">
        <v>4754</v>
      </c>
      <c r="Z441" s="1" t="s">
        <v>4756</v>
      </c>
      <c r="AA441" s="1" t="s">
        <v>4754</v>
      </c>
      <c r="AB441" s="1">
        <f t="shared" si="34"/>
        <v>1</v>
      </c>
      <c r="AC441" s="1">
        <f t="shared" si="35"/>
        <v>0</v>
      </c>
      <c r="AD441" s="59" t="s">
        <v>4756</v>
      </c>
      <c r="AE441" s="58">
        <v>0</v>
      </c>
      <c r="AF441" s="48"/>
      <c r="AG441" s="6"/>
      <c r="AH441" s="72"/>
      <c r="AI441" s="73"/>
      <c r="AJ441" s="74"/>
      <c r="AK441" s="73"/>
    </row>
    <row r="442" spans="1:37">
      <c r="A442" s="7" t="s">
        <v>1917</v>
      </c>
      <c r="B442" s="8" t="s">
        <v>1918</v>
      </c>
      <c r="C442" s="8" t="s">
        <v>1919</v>
      </c>
      <c r="D442" s="8" t="s">
        <v>1920</v>
      </c>
      <c r="E442" s="96" t="s">
        <v>13</v>
      </c>
      <c r="F442" s="9" t="s">
        <v>176</v>
      </c>
      <c r="G442" s="3">
        <v>2</v>
      </c>
      <c r="H442" s="75" t="s">
        <v>15</v>
      </c>
      <c r="I442" s="97" t="s">
        <v>1921</v>
      </c>
      <c r="M442" s="1" t="s">
        <v>4754</v>
      </c>
      <c r="N442" s="1" t="s">
        <v>4754</v>
      </c>
      <c r="O442" s="1" t="s">
        <v>4756</v>
      </c>
      <c r="P442" s="1">
        <f t="shared" si="32"/>
        <v>1</v>
      </c>
      <c r="Q442" s="1">
        <f t="shared" si="33"/>
        <v>0</v>
      </c>
      <c r="R442" s="56" t="s">
        <v>4756</v>
      </c>
      <c r="S442" s="57">
        <v>0</v>
      </c>
      <c r="T442" s="47"/>
      <c r="U442" s="49"/>
      <c r="X442">
        <v>1.4910000000000001</v>
      </c>
      <c r="Y442" s="1" t="s">
        <v>4754</v>
      </c>
      <c r="Z442" s="1" t="s">
        <v>4754</v>
      </c>
      <c r="AA442" s="1" t="s">
        <v>4756</v>
      </c>
      <c r="AB442" s="1">
        <f t="shared" si="34"/>
        <v>1</v>
      </c>
      <c r="AC442" s="1">
        <f t="shared" si="35"/>
        <v>0</v>
      </c>
      <c r="AD442" s="59" t="s">
        <v>4756</v>
      </c>
      <c r="AE442" s="58">
        <v>1</v>
      </c>
      <c r="AF442" s="48">
        <v>1.4910000000000001</v>
      </c>
      <c r="AG442" s="6"/>
      <c r="AH442" s="72"/>
      <c r="AI442" s="73"/>
      <c r="AJ442" s="74"/>
      <c r="AK442" s="73"/>
    </row>
    <row r="443" spans="1:37">
      <c r="A443" s="7" t="s">
        <v>1941</v>
      </c>
      <c r="B443" s="8" t="s">
        <v>1942</v>
      </c>
      <c r="C443" s="8" t="s">
        <v>1943</v>
      </c>
      <c r="D443" s="8" t="s">
        <v>1944</v>
      </c>
      <c r="E443" s="96" t="s">
        <v>13</v>
      </c>
      <c r="F443" s="9" t="s">
        <v>1344</v>
      </c>
      <c r="G443" s="3">
        <v>2</v>
      </c>
      <c r="H443" s="75" t="s">
        <v>15</v>
      </c>
      <c r="I443" s="97" t="s">
        <v>1945</v>
      </c>
      <c r="M443" s="1" t="s">
        <v>4754</v>
      </c>
      <c r="N443" s="1" t="s">
        <v>4755</v>
      </c>
      <c r="O443" s="1" t="s">
        <v>4755</v>
      </c>
      <c r="P443" s="1">
        <f t="shared" si="32"/>
        <v>0</v>
      </c>
      <c r="Q443" s="1">
        <f t="shared" si="33"/>
        <v>2</v>
      </c>
      <c r="R443" s="56" t="s">
        <v>4755</v>
      </c>
      <c r="S443" s="57">
        <v>0</v>
      </c>
      <c r="T443" s="47"/>
      <c r="U443" s="49"/>
      <c r="Y443" s="1" t="s">
        <v>4755</v>
      </c>
      <c r="Z443" s="1" t="s">
        <v>4755</v>
      </c>
      <c r="AA443" s="1" t="s">
        <v>4755</v>
      </c>
      <c r="AB443" s="1">
        <f t="shared" si="34"/>
        <v>0</v>
      </c>
      <c r="AC443" s="1">
        <f t="shared" si="35"/>
        <v>3</v>
      </c>
      <c r="AD443" s="59" t="s">
        <v>4755</v>
      </c>
      <c r="AE443" s="58">
        <v>0</v>
      </c>
      <c r="AF443" s="48"/>
      <c r="AG443" s="6"/>
      <c r="AH443" s="72"/>
      <c r="AI443" s="73"/>
      <c r="AJ443" s="74"/>
      <c r="AK443" s="73"/>
    </row>
    <row r="444" spans="1:37">
      <c r="A444" s="7" t="s">
        <v>1946</v>
      </c>
      <c r="B444" s="8" t="s">
        <v>1947</v>
      </c>
      <c r="C444" s="8" t="s">
        <v>1948</v>
      </c>
      <c r="D444" s="8" t="s">
        <v>1949</v>
      </c>
      <c r="E444" s="96" t="s">
        <v>64</v>
      </c>
      <c r="F444" s="9" t="s">
        <v>1950</v>
      </c>
      <c r="G444" s="3">
        <v>43</v>
      </c>
      <c r="H444" s="75" t="s">
        <v>66</v>
      </c>
      <c r="I444" s="97" t="s">
        <v>1951</v>
      </c>
      <c r="M444" s="1" t="s">
        <v>4754</v>
      </c>
      <c r="N444" s="1" t="s">
        <v>4754</v>
      </c>
      <c r="O444" s="1" t="s">
        <v>4754</v>
      </c>
      <c r="P444" s="1">
        <f t="shared" si="32"/>
        <v>0</v>
      </c>
      <c r="Q444" s="1">
        <f t="shared" si="33"/>
        <v>0</v>
      </c>
      <c r="R444" s="56"/>
      <c r="S444" s="57">
        <v>0</v>
      </c>
      <c r="T444" s="47"/>
      <c r="U444" s="49"/>
      <c r="Y444" s="1" t="s">
        <v>4754</v>
      </c>
      <c r="Z444" s="1" t="s">
        <v>4754</v>
      </c>
      <c r="AA444" s="1" t="s">
        <v>4754</v>
      </c>
      <c r="AB444" s="1">
        <f t="shared" si="34"/>
        <v>0</v>
      </c>
      <c r="AC444" s="1">
        <f t="shared" si="35"/>
        <v>0</v>
      </c>
      <c r="AD444" s="59"/>
      <c r="AE444" s="58">
        <v>0</v>
      </c>
      <c r="AF444" s="48"/>
      <c r="AG444" s="6"/>
      <c r="AH444" s="72"/>
      <c r="AI444" s="73"/>
      <c r="AJ444" s="74"/>
      <c r="AK444" s="73"/>
    </row>
    <row r="445" spans="1:37">
      <c r="A445" s="7" t="s">
        <v>1952</v>
      </c>
      <c r="B445" s="8" t="s">
        <v>1953</v>
      </c>
      <c r="C445" s="8" t="s">
        <v>1954</v>
      </c>
      <c r="D445" s="8" t="s">
        <v>1955</v>
      </c>
      <c r="E445" s="96" t="s">
        <v>697</v>
      </c>
      <c r="F445" s="9" t="s">
        <v>1956</v>
      </c>
      <c r="G445" s="3">
        <v>2</v>
      </c>
      <c r="H445" s="75" t="s">
        <v>15</v>
      </c>
      <c r="I445" s="97" t="s">
        <v>1957</v>
      </c>
      <c r="M445" s="1" t="s">
        <v>4754</v>
      </c>
      <c r="N445" s="1" t="s">
        <v>4756</v>
      </c>
      <c r="O445" s="1" t="s">
        <v>4754</v>
      </c>
      <c r="P445" s="1">
        <f t="shared" si="32"/>
        <v>1</v>
      </c>
      <c r="Q445" s="1">
        <f t="shared" si="33"/>
        <v>0</v>
      </c>
      <c r="R445" s="56" t="s">
        <v>4756</v>
      </c>
      <c r="S445" s="57">
        <v>0</v>
      </c>
      <c r="T445" s="47"/>
      <c r="U445" s="49"/>
      <c r="Y445" s="1" t="s">
        <v>4754</v>
      </c>
      <c r="Z445" s="1" t="s">
        <v>4756</v>
      </c>
      <c r="AA445" s="1" t="s">
        <v>4754</v>
      </c>
      <c r="AB445" s="1">
        <f t="shared" si="34"/>
        <v>1</v>
      </c>
      <c r="AC445" s="1">
        <f t="shared" si="35"/>
        <v>0</v>
      </c>
      <c r="AD445" s="59" t="s">
        <v>4756</v>
      </c>
      <c r="AE445" s="58">
        <v>0</v>
      </c>
      <c r="AF445" s="48"/>
      <c r="AG445" s="6"/>
      <c r="AH445" s="72"/>
      <c r="AI445" s="73"/>
      <c r="AJ445" s="74"/>
      <c r="AK445" s="73"/>
    </row>
    <row r="446" spans="1:37">
      <c r="A446" s="7" t="s">
        <v>1980</v>
      </c>
      <c r="B446" s="8" t="s">
        <v>1981</v>
      </c>
      <c r="C446" s="8" t="s">
        <v>1982</v>
      </c>
      <c r="D446" s="8" t="s">
        <v>1983</v>
      </c>
      <c r="E446" s="96" t="s">
        <v>64</v>
      </c>
      <c r="F446" s="9" t="s">
        <v>1984</v>
      </c>
      <c r="G446" s="3">
        <v>50</v>
      </c>
      <c r="H446" s="75" t="s">
        <v>15</v>
      </c>
      <c r="I446" s="97" t="s">
        <v>1985</v>
      </c>
      <c r="M446" s="1" t="s">
        <v>4755</v>
      </c>
      <c r="N446" s="1" t="s">
        <v>4754</v>
      </c>
      <c r="O446" s="1" t="s">
        <v>4754</v>
      </c>
      <c r="P446" s="1">
        <f t="shared" si="32"/>
        <v>0</v>
      </c>
      <c r="Q446" s="1">
        <f t="shared" si="33"/>
        <v>1</v>
      </c>
      <c r="R446" s="56" t="s">
        <v>4755</v>
      </c>
      <c r="S446" s="57">
        <v>0</v>
      </c>
      <c r="T446" s="47"/>
      <c r="U446" s="49"/>
      <c r="Y446" s="1" t="s">
        <v>4754</v>
      </c>
      <c r="Z446" s="1" t="s">
        <v>4754</v>
      </c>
      <c r="AA446" s="1" t="s">
        <v>4755</v>
      </c>
      <c r="AB446" s="1">
        <f t="shared" si="34"/>
        <v>0</v>
      </c>
      <c r="AC446" s="1">
        <f t="shared" si="35"/>
        <v>1</v>
      </c>
      <c r="AD446" s="59" t="s">
        <v>4755</v>
      </c>
      <c r="AE446" s="58">
        <v>0</v>
      </c>
      <c r="AF446" s="48"/>
      <c r="AG446" s="6"/>
      <c r="AH446" s="72"/>
      <c r="AI446" s="73"/>
      <c r="AJ446" s="74"/>
      <c r="AK446" s="73"/>
    </row>
    <row r="447" spans="1:37">
      <c r="A447" s="7" t="s">
        <v>1986</v>
      </c>
      <c r="B447" s="8" t="s">
        <v>1987</v>
      </c>
      <c r="C447" s="8" t="s">
        <v>1988</v>
      </c>
      <c r="D447" s="8" t="s">
        <v>1989</v>
      </c>
      <c r="E447" s="96" t="s">
        <v>64</v>
      </c>
      <c r="F447" s="9" t="s">
        <v>1990</v>
      </c>
      <c r="G447" s="3">
        <v>80</v>
      </c>
      <c r="H447" s="75" t="s">
        <v>15</v>
      </c>
      <c r="I447" s="97" t="s">
        <v>1991</v>
      </c>
      <c r="M447" s="1" t="s">
        <v>4754</v>
      </c>
      <c r="N447" s="1" t="s">
        <v>4754</v>
      </c>
      <c r="O447" s="1" t="s">
        <v>4756</v>
      </c>
      <c r="P447" s="1">
        <f t="shared" si="32"/>
        <v>1</v>
      </c>
      <c r="Q447" s="1">
        <f t="shared" si="33"/>
        <v>0</v>
      </c>
      <c r="R447" s="56" t="s">
        <v>4756</v>
      </c>
      <c r="S447" s="57">
        <v>0</v>
      </c>
      <c r="T447" s="47"/>
      <c r="U447" s="49"/>
      <c r="Y447" s="1" t="s">
        <v>4754</v>
      </c>
      <c r="Z447" s="1" t="s">
        <v>4754</v>
      </c>
      <c r="AA447" s="1" t="s">
        <v>4754</v>
      </c>
      <c r="AB447" s="1">
        <f t="shared" si="34"/>
        <v>0</v>
      </c>
      <c r="AC447" s="1">
        <f t="shared" si="35"/>
        <v>0</v>
      </c>
      <c r="AD447" s="59"/>
      <c r="AE447" s="58">
        <v>0</v>
      </c>
      <c r="AF447" s="48"/>
      <c r="AG447" s="6"/>
      <c r="AH447" s="72"/>
      <c r="AI447" s="73"/>
      <c r="AJ447" s="74"/>
      <c r="AK447" s="73"/>
    </row>
    <row r="448" spans="1:37">
      <c r="A448" s="7" t="s">
        <v>1992</v>
      </c>
      <c r="B448" s="8" t="s">
        <v>1993</v>
      </c>
      <c r="C448" s="8" t="s">
        <v>1994</v>
      </c>
      <c r="D448" s="8" t="s">
        <v>1995</v>
      </c>
      <c r="E448" s="96" t="s">
        <v>966</v>
      </c>
      <c r="F448" s="9" t="s">
        <v>1996</v>
      </c>
      <c r="G448" s="3">
        <v>2</v>
      </c>
      <c r="H448" s="75" t="s">
        <v>15</v>
      </c>
      <c r="I448" s="97" t="s">
        <v>1997</v>
      </c>
      <c r="M448" s="1" t="s">
        <v>4755</v>
      </c>
      <c r="N448" s="1" t="s">
        <v>4754</v>
      </c>
      <c r="O448" s="1" t="s">
        <v>4754</v>
      </c>
      <c r="P448" s="1">
        <f t="shared" si="32"/>
        <v>0</v>
      </c>
      <c r="Q448" s="1">
        <f t="shared" si="33"/>
        <v>1</v>
      </c>
      <c r="R448" s="56" t="s">
        <v>4755</v>
      </c>
      <c r="S448" s="57">
        <v>0</v>
      </c>
      <c r="T448" s="47"/>
      <c r="U448" s="49"/>
      <c r="Y448" s="1" t="s">
        <v>4754</v>
      </c>
      <c r="Z448" s="1" t="s">
        <v>4754</v>
      </c>
      <c r="AA448" s="1" t="s">
        <v>4754</v>
      </c>
      <c r="AB448" s="1">
        <f t="shared" si="34"/>
        <v>0</v>
      </c>
      <c r="AC448" s="1">
        <f t="shared" si="35"/>
        <v>0</v>
      </c>
      <c r="AD448" s="59"/>
      <c r="AE448" s="58">
        <v>0</v>
      </c>
      <c r="AF448" s="48"/>
      <c r="AG448" s="6"/>
      <c r="AH448" s="72"/>
      <c r="AI448" s="73"/>
      <c r="AJ448" s="74"/>
      <c r="AK448" s="73"/>
    </row>
    <row r="449" spans="1:37">
      <c r="A449" s="7" t="s">
        <v>2027</v>
      </c>
      <c r="B449" s="8" t="s">
        <v>2028</v>
      </c>
      <c r="C449" s="8" t="s">
        <v>2029</v>
      </c>
      <c r="D449" s="8" t="s">
        <v>2030</v>
      </c>
      <c r="E449" s="96" t="s">
        <v>224</v>
      </c>
      <c r="F449" s="9">
        <v>0</v>
      </c>
      <c r="G449" s="3">
        <v>2</v>
      </c>
      <c r="H449" s="75" t="s">
        <v>15</v>
      </c>
      <c r="I449" s="97" t="s">
        <v>2031</v>
      </c>
      <c r="M449" s="1" t="s">
        <v>4755</v>
      </c>
      <c r="N449" s="1" t="s">
        <v>4755</v>
      </c>
      <c r="O449" s="1" t="s">
        <v>4755</v>
      </c>
      <c r="P449" s="1">
        <f t="shared" si="32"/>
        <v>0</v>
      </c>
      <c r="Q449" s="1">
        <f t="shared" si="33"/>
        <v>3</v>
      </c>
      <c r="R449" s="56" t="s">
        <v>4755</v>
      </c>
      <c r="S449" s="57">
        <v>0</v>
      </c>
      <c r="T449" s="47"/>
      <c r="U449" s="49"/>
      <c r="Y449" s="1" t="s">
        <v>4755</v>
      </c>
      <c r="Z449" s="1" t="s">
        <v>4754</v>
      </c>
      <c r="AA449" s="1" t="s">
        <v>4754</v>
      </c>
      <c r="AB449" s="1">
        <f t="shared" si="34"/>
        <v>0</v>
      </c>
      <c r="AC449" s="1">
        <f t="shared" si="35"/>
        <v>1</v>
      </c>
      <c r="AD449" s="59" t="s">
        <v>4755</v>
      </c>
      <c r="AE449" s="58">
        <v>0</v>
      </c>
      <c r="AF449" s="48"/>
      <c r="AG449" s="6"/>
      <c r="AH449" s="72"/>
      <c r="AI449" s="73"/>
      <c r="AJ449" s="74"/>
      <c r="AK449" s="73"/>
    </row>
    <row r="450" spans="1:37">
      <c r="A450" s="7" t="s">
        <v>2037</v>
      </c>
      <c r="B450" s="8" t="s">
        <v>2038</v>
      </c>
      <c r="C450" s="8" t="s">
        <v>2039</v>
      </c>
      <c r="D450" s="8" t="s">
        <v>2040</v>
      </c>
      <c r="E450" s="96" t="s">
        <v>64</v>
      </c>
      <c r="F450" s="9" t="s">
        <v>2041</v>
      </c>
      <c r="G450" s="3">
        <v>48</v>
      </c>
      <c r="H450" s="75" t="s">
        <v>8</v>
      </c>
      <c r="I450" s="97" t="s">
        <v>2042</v>
      </c>
      <c r="M450" s="1" t="s">
        <v>4754</v>
      </c>
      <c r="N450" s="1" t="s">
        <v>4754</v>
      </c>
      <c r="O450" s="1" t="s">
        <v>4754</v>
      </c>
      <c r="P450" s="1">
        <f t="shared" si="32"/>
        <v>0</v>
      </c>
      <c r="Q450" s="1">
        <f t="shared" si="33"/>
        <v>0</v>
      </c>
      <c r="R450" s="56"/>
      <c r="S450" s="57">
        <v>0</v>
      </c>
      <c r="T450" s="47"/>
      <c r="U450" s="49"/>
      <c r="V450">
        <v>5.07</v>
      </c>
      <c r="W450">
        <v>5.2119999999999997</v>
      </c>
      <c r="Y450" s="1" t="s">
        <v>4756</v>
      </c>
      <c r="Z450" s="1" t="s">
        <v>4756</v>
      </c>
      <c r="AA450" s="1" t="s">
        <v>4754</v>
      </c>
      <c r="AB450" s="1">
        <f t="shared" si="34"/>
        <v>2</v>
      </c>
      <c r="AC450" s="1">
        <f t="shared" si="35"/>
        <v>0</v>
      </c>
      <c r="AD450" s="59" t="s">
        <v>4756</v>
      </c>
      <c r="AE450" s="58">
        <v>2</v>
      </c>
      <c r="AF450" s="48">
        <v>5.141</v>
      </c>
      <c r="AG450" s="6">
        <v>7.099999999999973E-2</v>
      </c>
      <c r="AH450" s="72"/>
      <c r="AI450" s="73"/>
      <c r="AJ450" s="74"/>
      <c r="AK450" s="73"/>
    </row>
    <row r="451" spans="1:37">
      <c r="A451" s="7" t="s">
        <v>2043</v>
      </c>
      <c r="B451" s="8" t="s">
        <v>2044</v>
      </c>
      <c r="C451" s="8" t="s">
        <v>2045</v>
      </c>
      <c r="D451" s="8" t="s">
        <v>2046</v>
      </c>
      <c r="E451" s="96" t="s">
        <v>13</v>
      </c>
      <c r="F451" s="9" t="s">
        <v>2047</v>
      </c>
      <c r="G451" s="3">
        <v>2</v>
      </c>
      <c r="H451" s="75" t="s">
        <v>15</v>
      </c>
      <c r="I451" s="97" t="s">
        <v>2048</v>
      </c>
      <c r="M451" s="1" t="s">
        <v>4754</v>
      </c>
      <c r="N451" s="1" t="s">
        <v>4754</v>
      </c>
      <c r="O451" s="1" t="s">
        <v>4754</v>
      </c>
      <c r="P451" s="1">
        <f t="shared" ref="P451:P514" si="36">(COUNTIF(M451:O451,"Free"))+COUNTIF(M451:O451,"NTA/Free")</f>
        <v>0</v>
      </c>
      <c r="Q451" s="1">
        <f t="shared" ref="Q451:Q514" si="37">(COUNTIF(M451:O451,"NTA"))+COUNTIF(M451:O451,"NTA/Free")</f>
        <v>0</v>
      </c>
      <c r="R451" s="56"/>
      <c r="S451" s="57">
        <v>0</v>
      </c>
      <c r="T451" s="47"/>
      <c r="U451" s="49"/>
      <c r="Y451" s="1" t="s">
        <v>4754</v>
      </c>
      <c r="Z451" s="1" t="s">
        <v>4754</v>
      </c>
      <c r="AA451" s="1" t="s">
        <v>4755</v>
      </c>
      <c r="AB451" s="1">
        <f t="shared" ref="AB451:AB514" si="38">(COUNTIF(Y451:AA451,"Free"))+COUNTIF(Y451:AA451,"NTA/Free")</f>
        <v>0</v>
      </c>
      <c r="AC451" s="1">
        <f t="shared" ref="AC451:AC514" si="39">(COUNTIF(Y451:AA451,"NTA"))+COUNTIF(Y451:AA451,"NTA/Free")</f>
        <v>1</v>
      </c>
      <c r="AD451" s="59" t="s">
        <v>4755</v>
      </c>
      <c r="AE451" s="58">
        <v>0</v>
      </c>
      <c r="AF451" s="48"/>
      <c r="AG451" s="6"/>
      <c r="AH451" s="72"/>
      <c r="AI451" s="73"/>
      <c r="AJ451" s="74"/>
      <c r="AK451" s="73"/>
    </row>
    <row r="452" spans="1:37">
      <c r="A452" s="7" t="s">
        <v>2055</v>
      </c>
      <c r="B452" s="8" t="s">
        <v>2056</v>
      </c>
      <c r="C452" s="8" t="s">
        <v>2057</v>
      </c>
      <c r="D452" s="8" t="s">
        <v>2058</v>
      </c>
      <c r="E452" s="96" t="s">
        <v>64</v>
      </c>
      <c r="F452" s="9" t="s">
        <v>2059</v>
      </c>
      <c r="G452" s="3">
        <v>57</v>
      </c>
      <c r="H452" s="75" t="s">
        <v>143</v>
      </c>
      <c r="I452" s="97" t="s">
        <v>2060</v>
      </c>
      <c r="M452" s="1" t="s">
        <v>4754</v>
      </c>
      <c r="N452" s="1" t="s">
        <v>4754</v>
      </c>
      <c r="O452" s="1" t="s">
        <v>4754</v>
      </c>
      <c r="P452" s="1">
        <f t="shared" si="36"/>
        <v>0</v>
      </c>
      <c r="Q452" s="1">
        <f t="shared" si="37"/>
        <v>0</v>
      </c>
      <c r="R452" s="56"/>
      <c r="S452" s="57">
        <v>0</v>
      </c>
      <c r="T452" s="47"/>
      <c r="U452" s="49"/>
      <c r="V452">
        <v>99.59</v>
      </c>
      <c r="Y452" s="1" t="s">
        <v>4755</v>
      </c>
      <c r="Z452" s="1" t="s">
        <v>4754</v>
      </c>
      <c r="AA452" s="1" t="s">
        <v>4754</v>
      </c>
      <c r="AB452" s="1">
        <f t="shared" si="38"/>
        <v>0</v>
      </c>
      <c r="AC452" s="1">
        <f t="shared" si="39"/>
        <v>1</v>
      </c>
      <c r="AD452" s="59" t="s">
        <v>4755</v>
      </c>
      <c r="AE452" s="58">
        <v>1</v>
      </c>
      <c r="AF452" s="48">
        <v>99.59</v>
      </c>
      <c r="AG452" s="6"/>
      <c r="AH452" s="72"/>
      <c r="AI452" s="73"/>
      <c r="AJ452" s="74"/>
      <c r="AK452" s="73"/>
    </row>
    <row r="453" spans="1:37">
      <c r="A453" s="7" t="s">
        <v>2104</v>
      </c>
      <c r="B453" s="8" t="s">
        <v>2105</v>
      </c>
      <c r="C453" s="8" t="s">
        <v>2106</v>
      </c>
      <c r="D453" s="8" t="s">
        <v>2107</v>
      </c>
      <c r="E453" s="96" t="s">
        <v>40</v>
      </c>
      <c r="F453" s="9">
        <v>0</v>
      </c>
      <c r="G453" s="3">
        <v>2</v>
      </c>
      <c r="H453" s="75" t="s">
        <v>15</v>
      </c>
      <c r="I453" s="97" t="s">
        <v>2108</v>
      </c>
      <c r="M453" s="1" t="s">
        <v>4754</v>
      </c>
      <c r="N453" s="1" t="s">
        <v>4754</v>
      </c>
      <c r="O453" s="1" t="s">
        <v>4754</v>
      </c>
      <c r="P453" s="1">
        <f t="shared" si="36"/>
        <v>0</v>
      </c>
      <c r="Q453" s="1">
        <f t="shared" si="37"/>
        <v>0</v>
      </c>
      <c r="R453" s="56"/>
      <c r="S453" s="57">
        <v>0</v>
      </c>
      <c r="T453" s="47"/>
      <c r="U453" s="49"/>
      <c r="Y453" s="1" t="s">
        <v>4754</v>
      </c>
      <c r="Z453" s="1" t="s">
        <v>4754</v>
      </c>
      <c r="AA453" s="1" t="s">
        <v>4754</v>
      </c>
      <c r="AB453" s="1">
        <f t="shared" si="38"/>
        <v>0</v>
      </c>
      <c r="AC453" s="1">
        <f t="shared" si="39"/>
        <v>0</v>
      </c>
      <c r="AD453" s="59"/>
      <c r="AE453" s="58">
        <v>0</v>
      </c>
      <c r="AF453" s="48"/>
      <c r="AG453" s="6"/>
      <c r="AH453" s="72"/>
      <c r="AI453" s="73"/>
      <c r="AJ453" s="74"/>
      <c r="AK453" s="73"/>
    </row>
    <row r="454" spans="1:37">
      <c r="A454" s="7" t="s">
        <v>2120</v>
      </c>
      <c r="B454" s="8" t="s">
        <v>2121</v>
      </c>
      <c r="C454" s="8" t="s">
        <v>2122</v>
      </c>
      <c r="D454" s="8" t="s">
        <v>2123</v>
      </c>
      <c r="E454" s="96" t="s">
        <v>40</v>
      </c>
      <c r="F454" s="9" t="s">
        <v>2124</v>
      </c>
      <c r="G454" s="3">
        <v>2</v>
      </c>
      <c r="H454" s="75" t="s">
        <v>15</v>
      </c>
      <c r="I454" s="97" t="s">
        <v>2125</v>
      </c>
      <c r="M454" s="1" t="s">
        <v>4754</v>
      </c>
      <c r="N454" s="1" t="s">
        <v>4754</v>
      </c>
      <c r="O454" s="1" t="s">
        <v>4754</v>
      </c>
      <c r="P454" s="1">
        <f t="shared" si="36"/>
        <v>0</v>
      </c>
      <c r="Q454" s="1">
        <f t="shared" si="37"/>
        <v>0</v>
      </c>
      <c r="R454" s="56"/>
      <c r="S454" s="57">
        <v>0</v>
      </c>
      <c r="T454" s="47"/>
      <c r="U454" s="49"/>
      <c r="Y454" s="1" t="s">
        <v>4754</v>
      </c>
      <c r="Z454" s="1" t="s">
        <v>4754</v>
      </c>
      <c r="AA454" s="1" t="s">
        <v>4754</v>
      </c>
      <c r="AB454" s="1">
        <f t="shared" si="38"/>
        <v>0</v>
      </c>
      <c r="AC454" s="1">
        <f t="shared" si="39"/>
        <v>0</v>
      </c>
      <c r="AD454" s="59"/>
      <c r="AE454" s="58">
        <v>0</v>
      </c>
      <c r="AF454" s="48"/>
      <c r="AG454" s="6"/>
      <c r="AH454" s="72"/>
      <c r="AI454" s="73"/>
      <c r="AJ454" s="74"/>
      <c r="AK454" s="73"/>
    </row>
    <row r="455" spans="1:37">
      <c r="A455" s="7" t="s">
        <v>2131</v>
      </c>
      <c r="B455" s="8" t="s">
        <v>2132</v>
      </c>
      <c r="C455" s="8" t="s">
        <v>2133</v>
      </c>
      <c r="D455" s="8" t="s">
        <v>2134</v>
      </c>
      <c r="E455" s="96" t="s">
        <v>104</v>
      </c>
      <c r="F455" s="9">
        <v>0</v>
      </c>
      <c r="G455" s="3">
        <v>28</v>
      </c>
      <c r="H455" s="75" t="s">
        <v>652</v>
      </c>
      <c r="I455" s="97" t="s">
        <v>2135</v>
      </c>
      <c r="M455" s="1" t="s">
        <v>4754</v>
      </c>
      <c r="N455" s="1" t="s">
        <v>4756</v>
      </c>
      <c r="O455" s="1" t="s">
        <v>4756</v>
      </c>
      <c r="P455" s="1">
        <f t="shared" si="36"/>
        <v>2</v>
      </c>
      <c r="Q455" s="1">
        <f t="shared" si="37"/>
        <v>0</v>
      </c>
      <c r="R455" s="56" t="s">
        <v>4756</v>
      </c>
      <c r="S455" s="57">
        <v>0</v>
      </c>
      <c r="T455" s="47"/>
      <c r="U455" s="49"/>
      <c r="Y455" s="1" t="s">
        <v>4754</v>
      </c>
      <c r="Z455" s="1" t="s">
        <v>4756</v>
      </c>
      <c r="AA455" s="1" t="s">
        <v>4754</v>
      </c>
      <c r="AB455" s="1">
        <f t="shared" si="38"/>
        <v>1</v>
      </c>
      <c r="AC455" s="1">
        <f t="shared" si="39"/>
        <v>0</v>
      </c>
      <c r="AD455" s="59" t="s">
        <v>4756</v>
      </c>
      <c r="AE455" s="58">
        <v>0</v>
      </c>
      <c r="AF455" s="48"/>
      <c r="AG455" s="6"/>
      <c r="AH455" s="72"/>
      <c r="AI455" s="73"/>
      <c r="AJ455" s="74"/>
      <c r="AK455" s="73"/>
    </row>
    <row r="456" spans="1:37">
      <c r="A456" s="7" t="s">
        <v>2141</v>
      </c>
      <c r="B456" s="8" t="s">
        <v>2142</v>
      </c>
      <c r="C456" s="8" t="s">
        <v>2143</v>
      </c>
      <c r="D456" s="8" t="s">
        <v>2144</v>
      </c>
      <c r="E456" s="96" t="s">
        <v>135</v>
      </c>
      <c r="F456" s="9">
        <v>0</v>
      </c>
      <c r="G456" s="3">
        <v>22</v>
      </c>
      <c r="H456" s="75" t="s">
        <v>143</v>
      </c>
      <c r="I456" s="97" t="s">
        <v>2145</v>
      </c>
      <c r="M456" s="1" t="s">
        <v>4754</v>
      </c>
      <c r="N456" s="1" t="s">
        <v>4754</v>
      </c>
      <c r="O456" s="1" t="s">
        <v>4754</v>
      </c>
      <c r="P456" s="1">
        <f t="shared" si="36"/>
        <v>0</v>
      </c>
      <c r="Q456" s="1">
        <f t="shared" si="37"/>
        <v>0</v>
      </c>
      <c r="R456" s="56"/>
      <c r="S456" s="57">
        <v>0</v>
      </c>
      <c r="T456" s="47"/>
      <c r="U456" s="49"/>
      <c r="Y456" s="1" t="s">
        <v>4756</v>
      </c>
      <c r="Z456" s="1" t="s">
        <v>4754</v>
      </c>
      <c r="AA456" s="1" t="s">
        <v>4756</v>
      </c>
      <c r="AB456" s="1">
        <f t="shared" si="38"/>
        <v>2</v>
      </c>
      <c r="AC456" s="1">
        <f t="shared" si="39"/>
        <v>0</v>
      </c>
      <c r="AD456" s="59" t="s">
        <v>4756</v>
      </c>
      <c r="AE456" s="58">
        <v>0</v>
      </c>
      <c r="AF456" s="48"/>
      <c r="AG456" s="6"/>
      <c r="AH456" s="72"/>
      <c r="AI456" s="73"/>
      <c r="AJ456" s="74"/>
      <c r="AK456" s="73"/>
    </row>
    <row r="457" spans="1:37">
      <c r="A457" s="7" t="s">
        <v>2163</v>
      </c>
      <c r="B457" s="8" t="s">
        <v>2164</v>
      </c>
      <c r="C457" s="8" t="s">
        <v>2165</v>
      </c>
      <c r="D457" s="8" t="s">
        <v>2166</v>
      </c>
      <c r="E457" s="96" t="s">
        <v>64</v>
      </c>
      <c r="F457" s="9">
        <v>0</v>
      </c>
      <c r="G457" s="3">
        <v>35</v>
      </c>
      <c r="H457" s="75" t="s">
        <v>170</v>
      </c>
      <c r="I457" s="97" t="s">
        <v>2167</v>
      </c>
      <c r="M457" s="1" t="s">
        <v>4754</v>
      </c>
      <c r="N457" s="1" t="s">
        <v>4754</v>
      </c>
      <c r="O457" s="1" t="s">
        <v>4754</v>
      </c>
      <c r="P457" s="1">
        <f t="shared" si="36"/>
        <v>0</v>
      </c>
      <c r="Q457" s="1">
        <f t="shared" si="37"/>
        <v>0</v>
      </c>
      <c r="R457" s="56"/>
      <c r="S457" s="57">
        <v>0</v>
      </c>
      <c r="T457" s="47"/>
      <c r="U457" s="49"/>
      <c r="Y457" s="1" t="s">
        <v>4756</v>
      </c>
      <c r="Z457" s="1" t="s">
        <v>4754</v>
      </c>
      <c r="AA457" s="1" t="s">
        <v>4754</v>
      </c>
      <c r="AB457" s="1">
        <f t="shared" si="38"/>
        <v>1</v>
      </c>
      <c r="AC457" s="1">
        <f t="shared" si="39"/>
        <v>0</v>
      </c>
      <c r="AD457" s="59" t="s">
        <v>4756</v>
      </c>
      <c r="AE457" s="58">
        <v>0</v>
      </c>
      <c r="AF457" s="48"/>
      <c r="AG457" s="6"/>
      <c r="AH457" s="72"/>
      <c r="AI457" s="73"/>
      <c r="AJ457" s="74"/>
      <c r="AK457" s="73"/>
    </row>
    <row r="458" spans="1:37">
      <c r="A458" s="7" t="s">
        <v>2180</v>
      </c>
      <c r="B458" s="8" t="s">
        <v>2181</v>
      </c>
      <c r="C458" s="8" t="s">
        <v>2182</v>
      </c>
      <c r="D458" s="8" t="s">
        <v>2183</v>
      </c>
      <c r="E458" s="96" t="s">
        <v>27</v>
      </c>
      <c r="F458" s="9" t="s">
        <v>2184</v>
      </c>
      <c r="G458" s="3">
        <v>2</v>
      </c>
      <c r="H458" s="75" t="s">
        <v>15</v>
      </c>
      <c r="I458" s="97" t="s">
        <v>2185</v>
      </c>
      <c r="M458" s="1" t="s">
        <v>4754</v>
      </c>
      <c r="N458" s="1" t="s">
        <v>4756</v>
      </c>
      <c r="O458" s="1" t="s">
        <v>4754</v>
      </c>
      <c r="P458" s="1">
        <f t="shared" si="36"/>
        <v>1</v>
      </c>
      <c r="Q458" s="1">
        <f t="shared" si="37"/>
        <v>0</v>
      </c>
      <c r="R458" s="56" t="s">
        <v>4756</v>
      </c>
      <c r="S458" s="57">
        <v>0</v>
      </c>
      <c r="T458" s="47"/>
      <c r="U458" s="49"/>
      <c r="X458">
        <v>0.30170000000000002</v>
      </c>
      <c r="Y458" s="1" t="s">
        <v>4754</v>
      </c>
      <c r="Z458" s="1" t="s">
        <v>4754</v>
      </c>
      <c r="AA458" s="1" t="s">
        <v>4756</v>
      </c>
      <c r="AB458" s="1">
        <f t="shared" si="38"/>
        <v>1</v>
      </c>
      <c r="AC458" s="1">
        <f t="shared" si="39"/>
        <v>0</v>
      </c>
      <c r="AD458" s="59" t="s">
        <v>4756</v>
      </c>
      <c r="AE458" s="58">
        <v>1</v>
      </c>
      <c r="AF458" s="48">
        <v>0.30170000000000002</v>
      </c>
      <c r="AG458" s="6"/>
      <c r="AH458" s="72"/>
      <c r="AI458" s="73"/>
      <c r="AJ458" s="74"/>
      <c r="AK458" s="73"/>
    </row>
    <row r="459" spans="1:37">
      <c r="A459" s="7" t="s">
        <v>2192</v>
      </c>
      <c r="B459" s="8" t="s">
        <v>2193</v>
      </c>
      <c r="C459" s="8" t="s">
        <v>2194</v>
      </c>
      <c r="D459" s="8" t="s">
        <v>1853</v>
      </c>
      <c r="E459" s="96" t="s">
        <v>40</v>
      </c>
      <c r="F459" s="9">
        <v>0</v>
      </c>
      <c r="G459" s="3">
        <v>1</v>
      </c>
      <c r="H459" s="75" t="s">
        <v>34</v>
      </c>
      <c r="I459" s="97" t="s">
        <v>2195</v>
      </c>
      <c r="M459" s="1" t="s">
        <v>4755</v>
      </c>
      <c r="N459" s="1" t="s">
        <v>4755</v>
      </c>
      <c r="O459" s="1" t="s">
        <v>4754</v>
      </c>
      <c r="P459" s="1">
        <f t="shared" si="36"/>
        <v>0</v>
      </c>
      <c r="Q459" s="1">
        <f t="shared" si="37"/>
        <v>2</v>
      </c>
      <c r="R459" s="56" t="s">
        <v>4755</v>
      </c>
      <c r="S459" s="57">
        <v>0</v>
      </c>
      <c r="T459" s="47"/>
      <c r="U459" s="49"/>
      <c r="Y459" s="1" t="s">
        <v>4755</v>
      </c>
      <c r="Z459" s="1" t="s">
        <v>4754</v>
      </c>
      <c r="AA459" s="1" t="s">
        <v>4754</v>
      </c>
      <c r="AB459" s="1">
        <f t="shared" si="38"/>
        <v>0</v>
      </c>
      <c r="AC459" s="1">
        <f t="shared" si="39"/>
        <v>1</v>
      </c>
      <c r="AD459" s="59" t="s">
        <v>4755</v>
      </c>
      <c r="AE459" s="58">
        <v>0</v>
      </c>
      <c r="AF459" s="48"/>
      <c r="AG459" s="6"/>
      <c r="AH459" s="72"/>
      <c r="AI459" s="73"/>
      <c r="AJ459" s="74"/>
      <c r="AK459" s="73"/>
    </row>
    <row r="460" spans="1:37">
      <c r="A460" s="7" t="s">
        <v>2202</v>
      </c>
      <c r="B460" s="8" t="s">
        <v>2203</v>
      </c>
      <c r="C460" s="8" t="s">
        <v>2204</v>
      </c>
      <c r="D460" s="8" t="s">
        <v>2205</v>
      </c>
      <c r="E460" s="96" t="s">
        <v>104</v>
      </c>
      <c r="F460" s="9" t="s">
        <v>2206</v>
      </c>
      <c r="G460" s="3">
        <v>2</v>
      </c>
      <c r="H460" s="75" t="s">
        <v>15</v>
      </c>
      <c r="I460" s="97" t="s">
        <v>2207</v>
      </c>
      <c r="M460" s="1" t="s">
        <v>4754</v>
      </c>
      <c r="N460" s="1" t="s">
        <v>4754</v>
      </c>
      <c r="O460" s="1" t="s">
        <v>4754</v>
      </c>
      <c r="P460" s="1">
        <f t="shared" si="36"/>
        <v>0</v>
      </c>
      <c r="Q460" s="1">
        <f t="shared" si="37"/>
        <v>0</v>
      </c>
      <c r="R460" s="56"/>
      <c r="S460" s="57">
        <v>0</v>
      </c>
      <c r="T460" s="47"/>
      <c r="U460" s="49"/>
      <c r="W460">
        <v>99.47</v>
      </c>
      <c r="X460">
        <v>97.44</v>
      </c>
      <c r="Y460" s="1" t="s">
        <v>4754</v>
      </c>
      <c r="Z460" s="1" t="s">
        <v>4755</v>
      </c>
      <c r="AA460" s="1" t="s">
        <v>4755</v>
      </c>
      <c r="AB460" s="1">
        <f t="shared" si="38"/>
        <v>0</v>
      </c>
      <c r="AC460" s="1">
        <f t="shared" si="39"/>
        <v>2</v>
      </c>
      <c r="AD460" s="59" t="s">
        <v>4755</v>
      </c>
      <c r="AE460" s="58">
        <v>2</v>
      </c>
      <c r="AF460" s="48">
        <v>98.454999999999998</v>
      </c>
      <c r="AG460" s="6">
        <v>1.0150000000000006</v>
      </c>
      <c r="AH460" s="72"/>
      <c r="AI460" s="73"/>
      <c r="AJ460" s="74"/>
      <c r="AK460" s="73"/>
    </row>
    <row r="461" spans="1:37">
      <c r="A461" s="7" t="s">
        <v>2208</v>
      </c>
      <c r="B461" s="8" t="s">
        <v>2209</v>
      </c>
      <c r="C461" s="8" t="s">
        <v>2210</v>
      </c>
      <c r="D461" s="8" t="s">
        <v>2211</v>
      </c>
      <c r="E461" s="96" t="s">
        <v>64</v>
      </c>
      <c r="F461" s="9" t="s">
        <v>2212</v>
      </c>
      <c r="G461" s="3">
        <v>67</v>
      </c>
      <c r="H461" s="75" t="s">
        <v>652</v>
      </c>
      <c r="I461" s="97" t="s">
        <v>2214</v>
      </c>
      <c r="M461" s="1" t="s">
        <v>4754</v>
      </c>
      <c r="N461" s="1" t="s">
        <v>4754</v>
      </c>
      <c r="O461" s="1" t="s">
        <v>4754</v>
      </c>
      <c r="P461" s="1">
        <f t="shared" si="36"/>
        <v>0</v>
      </c>
      <c r="Q461" s="1">
        <f t="shared" si="37"/>
        <v>0</v>
      </c>
      <c r="R461" s="56"/>
      <c r="S461" s="57">
        <v>0</v>
      </c>
      <c r="T461" s="47"/>
      <c r="U461" s="49"/>
      <c r="Y461" s="1" t="s">
        <v>4754</v>
      </c>
      <c r="Z461" s="1" t="s">
        <v>4754</v>
      </c>
      <c r="AA461" s="1" t="s">
        <v>4754</v>
      </c>
      <c r="AB461" s="1">
        <f t="shared" si="38"/>
        <v>0</v>
      </c>
      <c r="AC461" s="1">
        <f t="shared" si="39"/>
        <v>0</v>
      </c>
      <c r="AD461" s="59"/>
      <c r="AE461" s="58">
        <v>0</v>
      </c>
      <c r="AF461" s="48"/>
      <c r="AG461" s="6"/>
      <c r="AH461" s="72"/>
      <c r="AI461" s="73"/>
      <c r="AJ461" s="74"/>
      <c r="AK461" s="73"/>
    </row>
    <row r="462" spans="1:37">
      <c r="A462" s="7" t="s">
        <v>2208</v>
      </c>
      <c r="B462" s="8" t="s">
        <v>2209</v>
      </c>
      <c r="C462" s="8" t="s">
        <v>2210</v>
      </c>
      <c r="D462" s="8" t="s">
        <v>2211</v>
      </c>
      <c r="E462" s="96" t="s">
        <v>64</v>
      </c>
      <c r="F462" s="9" t="s">
        <v>2212</v>
      </c>
      <c r="G462" s="3">
        <v>68</v>
      </c>
      <c r="H462" s="75" t="s">
        <v>66</v>
      </c>
      <c r="I462" s="97" t="s">
        <v>2213</v>
      </c>
      <c r="M462" s="1" t="s">
        <v>4754</v>
      </c>
      <c r="N462" s="1" t="s">
        <v>4756</v>
      </c>
      <c r="O462" s="1" t="s">
        <v>4754</v>
      </c>
      <c r="P462" s="1">
        <f t="shared" si="36"/>
        <v>1</v>
      </c>
      <c r="Q462" s="1">
        <f t="shared" si="37"/>
        <v>0</v>
      </c>
      <c r="R462" s="56" t="s">
        <v>4756</v>
      </c>
      <c r="S462" s="57">
        <v>0</v>
      </c>
      <c r="T462" s="47"/>
      <c r="U462" s="49"/>
      <c r="Y462" s="1" t="s">
        <v>4754</v>
      </c>
      <c r="Z462" s="1" t="s">
        <v>4754</v>
      </c>
      <c r="AA462" s="1" t="s">
        <v>4754</v>
      </c>
      <c r="AB462" s="1">
        <f t="shared" si="38"/>
        <v>0</v>
      </c>
      <c r="AC462" s="1">
        <f t="shared" si="39"/>
        <v>0</v>
      </c>
      <c r="AD462" s="59"/>
      <c r="AE462" s="58">
        <v>0</v>
      </c>
      <c r="AF462" s="48"/>
      <c r="AG462" s="6"/>
      <c r="AH462" s="72"/>
      <c r="AI462" s="73"/>
      <c r="AJ462" s="74"/>
      <c r="AK462" s="73"/>
    </row>
    <row r="463" spans="1:37">
      <c r="A463" s="7" t="s">
        <v>2227</v>
      </c>
      <c r="B463" s="8" t="s">
        <v>2228</v>
      </c>
      <c r="C463" s="8" t="s">
        <v>2229</v>
      </c>
      <c r="D463" s="8" t="s">
        <v>2230</v>
      </c>
      <c r="E463" s="96" t="s">
        <v>13</v>
      </c>
      <c r="F463" s="9" t="s">
        <v>2231</v>
      </c>
      <c r="G463" s="3">
        <v>2</v>
      </c>
      <c r="H463" s="75" t="s">
        <v>15</v>
      </c>
      <c r="I463" s="97" t="s">
        <v>2232</v>
      </c>
      <c r="M463" s="1" t="s">
        <v>4754</v>
      </c>
      <c r="N463" s="1" t="s">
        <v>4754</v>
      </c>
      <c r="O463" s="1" t="s">
        <v>4754</v>
      </c>
      <c r="P463" s="1">
        <f t="shared" si="36"/>
        <v>0</v>
      </c>
      <c r="Q463" s="1">
        <f t="shared" si="37"/>
        <v>0</v>
      </c>
      <c r="R463" s="56"/>
      <c r="S463" s="57">
        <v>0</v>
      </c>
      <c r="T463" s="47"/>
      <c r="U463" s="49"/>
      <c r="Y463" s="1" t="s">
        <v>4754</v>
      </c>
      <c r="Z463" s="1" t="s">
        <v>4754</v>
      </c>
      <c r="AA463" s="1" t="s">
        <v>4754</v>
      </c>
      <c r="AB463" s="1">
        <f t="shared" si="38"/>
        <v>0</v>
      </c>
      <c r="AC463" s="1">
        <f t="shared" si="39"/>
        <v>0</v>
      </c>
      <c r="AD463" s="59"/>
      <c r="AE463" s="58">
        <v>0</v>
      </c>
      <c r="AF463" s="48"/>
      <c r="AG463" s="6"/>
      <c r="AH463" s="72"/>
      <c r="AI463" s="73"/>
      <c r="AJ463" s="74"/>
      <c r="AK463" s="73"/>
    </row>
    <row r="464" spans="1:37">
      <c r="A464" s="7" t="s">
        <v>2255</v>
      </c>
      <c r="B464" s="8" t="s">
        <v>2256</v>
      </c>
      <c r="C464" s="8" t="s">
        <v>2257</v>
      </c>
      <c r="D464" s="8" t="s">
        <v>2258</v>
      </c>
      <c r="E464" s="96" t="s">
        <v>13</v>
      </c>
      <c r="F464" s="9" t="s">
        <v>2259</v>
      </c>
      <c r="G464" s="3">
        <v>2</v>
      </c>
      <c r="H464" s="75" t="s">
        <v>15</v>
      </c>
      <c r="I464" s="97" t="s">
        <v>2260</v>
      </c>
      <c r="M464" s="1" t="s">
        <v>4754</v>
      </c>
      <c r="N464" s="1" t="s">
        <v>4754</v>
      </c>
      <c r="O464" s="1" t="s">
        <v>4754</v>
      </c>
      <c r="P464" s="1">
        <f t="shared" si="36"/>
        <v>0</v>
      </c>
      <c r="Q464" s="1">
        <f t="shared" si="37"/>
        <v>0</v>
      </c>
      <c r="R464" s="56"/>
      <c r="S464" s="57">
        <v>0</v>
      </c>
      <c r="T464" s="47"/>
      <c r="U464" s="49"/>
      <c r="Y464" s="1" t="s">
        <v>4755</v>
      </c>
      <c r="Z464" s="1" t="s">
        <v>4754</v>
      </c>
      <c r="AA464" s="1" t="s">
        <v>4754</v>
      </c>
      <c r="AB464" s="1">
        <f t="shared" si="38"/>
        <v>0</v>
      </c>
      <c r="AC464" s="1">
        <f t="shared" si="39"/>
        <v>1</v>
      </c>
      <c r="AD464" s="59" t="s">
        <v>4755</v>
      </c>
      <c r="AE464" s="58">
        <v>0</v>
      </c>
      <c r="AF464" s="48"/>
      <c r="AG464" s="6"/>
      <c r="AH464" s="72"/>
      <c r="AI464" s="73"/>
      <c r="AJ464" s="74"/>
      <c r="AK464" s="73"/>
    </row>
    <row r="465" spans="1:37">
      <c r="A465" s="7" t="s">
        <v>2261</v>
      </c>
      <c r="B465" s="8" t="s">
        <v>2262</v>
      </c>
      <c r="C465" s="8" t="s">
        <v>2263</v>
      </c>
      <c r="D465" s="8" t="s">
        <v>2264</v>
      </c>
      <c r="E465" s="96" t="s">
        <v>64</v>
      </c>
      <c r="F465" s="9">
        <v>0</v>
      </c>
      <c r="G465" s="3">
        <v>34</v>
      </c>
      <c r="H465" s="75" t="s">
        <v>66</v>
      </c>
      <c r="I465" s="97" t="s">
        <v>2268</v>
      </c>
      <c r="M465" s="1" t="s">
        <v>4754</v>
      </c>
      <c r="N465" s="1" t="s">
        <v>4754</v>
      </c>
      <c r="O465" s="1" t="s">
        <v>4754</v>
      </c>
      <c r="P465" s="1">
        <f t="shared" si="36"/>
        <v>0</v>
      </c>
      <c r="Q465" s="1">
        <f t="shared" si="37"/>
        <v>0</v>
      </c>
      <c r="R465" s="56"/>
      <c r="S465" s="57">
        <v>0</v>
      </c>
      <c r="T465" s="47"/>
      <c r="U465" s="49"/>
      <c r="X465">
        <v>5.04</v>
      </c>
      <c r="Y465" s="1" t="s">
        <v>4754</v>
      </c>
      <c r="Z465" s="1" t="s">
        <v>4754</v>
      </c>
      <c r="AA465" s="1" t="s">
        <v>4756</v>
      </c>
      <c r="AB465" s="1">
        <f t="shared" si="38"/>
        <v>1</v>
      </c>
      <c r="AC465" s="1">
        <f t="shared" si="39"/>
        <v>0</v>
      </c>
      <c r="AD465" s="59" t="s">
        <v>4756</v>
      </c>
      <c r="AE465" s="58">
        <v>1</v>
      </c>
      <c r="AF465" s="48">
        <v>5.04</v>
      </c>
      <c r="AG465" s="6"/>
      <c r="AH465" s="72"/>
      <c r="AI465" s="73"/>
      <c r="AJ465" s="74"/>
      <c r="AK465" s="73"/>
    </row>
    <row r="466" spans="1:37">
      <c r="A466" s="7" t="s">
        <v>2261</v>
      </c>
      <c r="B466" s="8" t="s">
        <v>2262</v>
      </c>
      <c r="C466" s="8" t="s">
        <v>2263</v>
      </c>
      <c r="D466" s="8" t="s">
        <v>2264</v>
      </c>
      <c r="E466" s="96" t="s">
        <v>64</v>
      </c>
      <c r="F466" s="9">
        <v>0</v>
      </c>
      <c r="G466" s="3">
        <v>73</v>
      </c>
      <c r="H466" s="75" t="s">
        <v>129</v>
      </c>
      <c r="I466" s="97" t="s">
        <v>2267</v>
      </c>
      <c r="M466" s="1" t="s">
        <v>4754</v>
      </c>
      <c r="N466" s="1" t="s">
        <v>4756</v>
      </c>
      <c r="O466" s="1" t="s">
        <v>4754</v>
      </c>
      <c r="P466" s="1">
        <f t="shared" si="36"/>
        <v>1</v>
      </c>
      <c r="Q466" s="1">
        <f t="shared" si="37"/>
        <v>0</v>
      </c>
      <c r="R466" s="56" t="s">
        <v>4756</v>
      </c>
      <c r="S466" s="57">
        <v>0</v>
      </c>
      <c r="T466" s="47"/>
      <c r="U466" s="49"/>
      <c r="Y466" s="1" t="s">
        <v>4754</v>
      </c>
      <c r="Z466" s="1" t="s">
        <v>4754</v>
      </c>
      <c r="AA466" s="1" t="s">
        <v>4754</v>
      </c>
      <c r="AB466" s="1">
        <f t="shared" si="38"/>
        <v>0</v>
      </c>
      <c r="AC466" s="1">
        <f t="shared" si="39"/>
        <v>0</v>
      </c>
      <c r="AD466" s="59"/>
      <c r="AE466" s="58">
        <v>0</v>
      </c>
      <c r="AF466" s="48"/>
      <c r="AG466" s="6"/>
      <c r="AH466" s="72"/>
      <c r="AI466" s="73"/>
      <c r="AJ466" s="74"/>
      <c r="AK466" s="73"/>
    </row>
    <row r="467" spans="1:37">
      <c r="A467" s="7" t="s">
        <v>2292</v>
      </c>
      <c r="B467" s="8" t="s">
        <v>2293</v>
      </c>
      <c r="C467" s="8" t="s">
        <v>2294</v>
      </c>
      <c r="D467" s="8" t="s">
        <v>2295</v>
      </c>
      <c r="E467" s="96" t="s">
        <v>64</v>
      </c>
      <c r="F467" s="9" t="s">
        <v>176</v>
      </c>
      <c r="G467" s="3">
        <v>57</v>
      </c>
      <c r="H467" s="75" t="s">
        <v>8</v>
      </c>
      <c r="I467" s="97" t="s">
        <v>2296</v>
      </c>
      <c r="M467" s="1" t="s">
        <v>4754</v>
      </c>
      <c r="N467" s="1" t="s">
        <v>4754</v>
      </c>
      <c r="O467" s="1" t="s">
        <v>4754</v>
      </c>
      <c r="P467" s="1">
        <f t="shared" si="36"/>
        <v>0</v>
      </c>
      <c r="Q467" s="1">
        <f t="shared" si="37"/>
        <v>0</v>
      </c>
      <c r="R467" s="56"/>
      <c r="S467" s="57">
        <v>0</v>
      </c>
      <c r="T467" s="47"/>
      <c r="U467" s="49"/>
      <c r="Y467" s="1" t="s">
        <v>4754</v>
      </c>
      <c r="Z467" s="1" t="s">
        <v>4754</v>
      </c>
      <c r="AA467" s="1" t="s">
        <v>4754</v>
      </c>
      <c r="AB467" s="1">
        <f t="shared" si="38"/>
        <v>0</v>
      </c>
      <c r="AC467" s="1">
        <f t="shared" si="39"/>
        <v>0</v>
      </c>
      <c r="AD467" s="59"/>
      <c r="AE467" s="58">
        <v>0</v>
      </c>
      <c r="AF467" s="48"/>
      <c r="AG467" s="6"/>
      <c r="AH467" s="72"/>
      <c r="AI467" s="73"/>
      <c r="AJ467" s="74"/>
      <c r="AK467" s="73"/>
    </row>
    <row r="468" spans="1:37">
      <c r="A468" s="7" t="s">
        <v>2297</v>
      </c>
      <c r="B468" s="8" t="s">
        <v>2298</v>
      </c>
      <c r="C468" s="8" t="s">
        <v>2299</v>
      </c>
      <c r="D468" s="8" t="s">
        <v>2300</v>
      </c>
      <c r="E468" s="96" t="s">
        <v>64</v>
      </c>
      <c r="F468" s="9" t="s">
        <v>2301</v>
      </c>
      <c r="G468" s="3">
        <v>51</v>
      </c>
      <c r="H468" s="75" t="s">
        <v>170</v>
      </c>
      <c r="I468" s="97" t="s">
        <v>880</v>
      </c>
      <c r="M468" s="1" t="s">
        <v>4754</v>
      </c>
      <c r="N468" s="1" t="s">
        <v>4754</v>
      </c>
      <c r="O468" s="1" t="s">
        <v>4754</v>
      </c>
      <c r="P468" s="1">
        <f t="shared" si="36"/>
        <v>0</v>
      </c>
      <c r="Q468" s="1">
        <f t="shared" si="37"/>
        <v>0</v>
      </c>
      <c r="R468" s="56"/>
      <c r="S468" s="57">
        <v>0</v>
      </c>
      <c r="T468" s="47"/>
      <c r="U468" s="49"/>
      <c r="W468">
        <v>0.69130000000000003</v>
      </c>
      <c r="Y468" s="1" t="s">
        <v>4754</v>
      </c>
      <c r="Z468" s="1" t="s">
        <v>4756</v>
      </c>
      <c r="AA468" s="1" t="s">
        <v>4754</v>
      </c>
      <c r="AB468" s="1">
        <f t="shared" si="38"/>
        <v>1</v>
      </c>
      <c r="AC468" s="1">
        <f t="shared" si="39"/>
        <v>0</v>
      </c>
      <c r="AD468" s="59" t="s">
        <v>4756</v>
      </c>
      <c r="AE468" s="58">
        <v>1</v>
      </c>
      <c r="AF468" s="48">
        <v>0.69130000000000003</v>
      </c>
      <c r="AG468" s="6"/>
      <c r="AH468" s="72"/>
      <c r="AI468" s="73"/>
      <c r="AJ468" s="74"/>
      <c r="AK468" s="73"/>
    </row>
    <row r="469" spans="1:37">
      <c r="A469" s="7" t="s">
        <v>2297</v>
      </c>
      <c r="B469" s="8" t="s">
        <v>2298</v>
      </c>
      <c r="C469" s="8" t="s">
        <v>2299</v>
      </c>
      <c r="D469" s="8" t="s">
        <v>2300</v>
      </c>
      <c r="E469" s="96" t="s">
        <v>64</v>
      </c>
      <c r="F469" s="9" t="s">
        <v>2301</v>
      </c>
      <c r="G469" s="3">
        <v>52</v>
      </c>
      <c r="H469" s="75" t="s">
        <v>66</v>
      </c>
      <c r="I469" s="97" t="s">
        <v>2302</v>
      </c>
      <c r="M469" s="1" t="s">
        <v>4756</v>
      </c>
      <c r="N469" s="1" t="s">
        <v>4754</v>
      </c>
      <c r="O469" s="1" t="s">
        <v>4754</v>
      </c>
      <c r="P469" s="1">
        <f t="shared" si="36"/>
        <v>1</v>
      </c>
      <c r="Q469" s="1">
        <f t="shared" si="37"/>
        <v>0</v>
      </c>
      <c r="R469" s="56" t="s">
        <v>4756</v>
      </c>
      <c r="S469" s="57">
        <v>0</v>
      </c>
      <c r="T469" s="47"/>
      <c r="U469" s="49"/>
      <c r="Y469" s="1" t="s">
        <v>4754</v>
      </c>
      <c r="Z469" s="1" t="s">
        <v>4756</v>
      </c>
      <c r="AA469" s="1" t="s">
        <v>4754</v>
      </c>
      <c r="AB469" s="1">
        <f t="shared" si="38"/>
        <v>1</v>
      </c>
      <c r="AC469" s="1">
        <f t="shared" si="39"/>
        <v>0</v>
      </c>
      <c r="AD469" s="59" t="s">
        <v>4756</v>
      </c>
      <c r="AE469" s="58">
        <v>0</v>
      </c>
      <c r="AF469" s="48"/>
      <c r="AG469" s="6"/>
      <c r="AH469" s="72"/>
      <c r="AI469" s="73"/>
      <c r="AJ469" s="74"/>
      <c r="AK469" s="73"/>
    </row>
    <row r="470" spans="1:37">
      <c r="A470" s="7" t="s">
        <v>2303</v>
      </c>
      <c r="B470" s="8" t="s">
        <v>2304</v>
      </c>
      <c r="C470" s="8" t="s">
        <v>2305</v>
      </c>
      <c r="D470" s="8" t="s">
        <v>2306</v>
      </c>
      <c r="E470" s="96" t="s">
        <v>304</v>
      </c>
      <c r="F470" s="9" t="s">
        <v>2307</v>
      </c>
      <c r="G470" s="3">
        <v>49</v>
      </c>
      <c r="H470" s="75" t="s">
        <v>66</v>
      </c>
      <c r="I470" s="97" t="s">
        <v>2308</v>
      </c>
      <c r="M470" s="1" t="s">
        <v>4754</v>
      </c>
      <c r="N470" s="1" t="s">
        <v>4754</v>
      </c>
      <c r="O470" s="1" t="s">
        <v>4754</v>
      </c>
      <c r="P470" s="1">
        <f t="shared" si="36"/>
        <v>0</v>
      </c>
      <c r="Q470" s="1">
        <f t="shared" si="37"/>
        <v>0</v>
      </c>
      <c r="R470" s="56"/>
      <c r="S470" s="57">
        <v>0</v>
      </c>
      <c r="T470" s="47"/>
      <c r="U470" s="49"/>
      <c r="Y470" s="1" t="s">
        <v>4754</v>
      </c>
      <c r="Z470" s="1" t="s">
        <v>4754</v>
      </c>
      <c r="AA470" s="1" t="s">
        <v>4754</v>
      </c>
      <c r="AB470" s="1">
        <f t="shared" si="38"/>
        <v>0</v>
      </c>
      <c r="AC470" s="1">
        <f t="shared" si="39"/>
        <v>0</v>
      </c>
      <c r="AD470" s="59"/>
      <c r="AE470" s="58">
        <v>0</v>
      </c>
      <c r="AF470" s="48"/>
      <c r="AG470" s="6"/>
      <c r="AH470" s="72"/>
      <c r="AI470" s="73"/>
      <c r="AJ470" s="74"/>
      <c r="AK470" s="73"/>
    </row>
    <row r="471" spans="1:37">
      <c r="A471" s="7" t="s">
        <v>2315</v>
      </c>
      <c r="B471" s="8" t="s">
        <v>2316</v>
      </c>
      <c r="C471" s="8" t="s">
        <v>2317</v>
      </c>
      <c r="D471" s="8" t="s">
        <v>2318</v>
      </c>
      <c r="E471" s="96" t="s">
        <v>135</v>
      </c>
      <c r="F471" s="9" t="s">
        <v>2319</v>
      </c>
      <c r="G471" s="3">
        <v>33</v>
      </c>
      <c r="H471" s="75" t="s">
        <v>143</v>
      </c>
      <c r="I471" s="97" t="s">
        <v>2320</v>
      </c>
      <c r="M471" s="1" t="s">
        <v>4754</v>
      </c>
      <c r="N471" s="1" t="s">
        <v>4754</v>
      </c>
      <c r="O471" s="1" t="s">
        <v>4754</v>
      </c>
      <c r="P471" s="1">
        <f t="shared" si="36"/>
        <v>0</v>
      </c>
      <c r="Q471" s="1">
        <f t="shared" si="37"/>
        <v>0</v>
      </c>
      <c r="R471" s="56"/>
      <c r="S471" s="57">
        <v>0</v>
      </c>
      <c r="T471" s="47"/>
      <c r="U471" s="49"/>
      <c r="Y471" s="1" t="s">
        <v>4754</v>
      </c>
      <c r="Z471" s="1" t="s">
        <v>4754</v>
      </c>
      <c r="AA471" s="1" t="s">
        <v>4756</v>
      </c>
      <c r="AB471" s="1">
        <f t="shared" si="38"/>
        <v>1</v>
      </c>
      <c r="AC471" s="1">
        <f t="shared" si="39"/>
        <v>0</v>
      </c>
      <c r="AD471" s="59" t="s">
        <v>4756</v>
      </c>
      <c r="AE471" s="58">
        <v>0</v>
      </c>
      <c r="AF471" s="48"/>
      <c r="AG471" s="6"/>
      <c r="AH471" s="72"/>
      <c r="AI471" s="73"/>
      <c r="AJ471" s="74"/>
      <c r="AK471" s="73"/>
    </row>
    <row r="472" spans="1:37">
      <c r="A472" s="7" t="s">
        <v>2366</v>
      </c>
      <c r="B472" s="8" t="s">
        <v>2367</v>
      </c>
      <c r="C472" s="8" t="s">
        <v>2368</v>
      </c>
      <c r="D472" s="8" t="s">
        <v>2369</v>
      </c>
      <c r="E472" s="96" t="s">
        <v>13</v>
      </c>
      <c r="F472" s="9" t="s">
        <v>2370</v>
      </c>
      <c r="G472" s="3">
        <v>2</v>
      </c>
      <c r="H472" s="75" t="s">
        <v>15</v>
      </c>
      <c r="I472" s="97" t="s">
        <v>2371</v>
      </c>
      <c r="M472" s="1" t="s">
        <v>4754</v>
      </c>
      <c r="N472" s="1" t="s">
        <v>4754</v>
      </c>
      <c r="O472" s="1" t="s">
        <v>4754</v>
      </c>
      <c r="P472" s="1">
        <f t="shared" si="36"/>
        <v>0</v>
      </c>
      <c r="Q472" s="1">
        <f t="shared" si="37"/>
        <v>0</v>
      </c>
      <c r="R472" s="56"/>
      <c r="S472" s="57">
        <v>0</v>
      </c>
      <c r="T472" s="47"/>
      <c r="U472" s="49"/>
      <c r="W472">
        <v>74.33</v>
      </c>
      <c r="Y472" s="1" t="s">
        <v>4755</v>
      </c>
      <c r="Z472" s="1" t="s">
        <v>4755</v>
      </c>
      <c r="AA472" s="1" t="s">
        <v>4754</v>
      </c>
      <c r="AB472" s="1">
        <f t="shared" si="38"/>
        <v>0</v>
      </c>
      <c r="AC472" s="1">
        <f t="shared" si="39"/>
        <v>2</v>
      </c>
      <c r="AD472" s="59" t="s">
        <v>4755</v>
      </c>
      <c r="AE472" s="58">
        <v>1</v>
      </c>
      <c r="AF472" s="48">
        <v>74.33</v>
      </c>
      <c r="AG472" s="6"/>
      <c r="AH472" s="72"/>
      <c r="AI472" s="73"/>
      <c r="AJ472" s="74"/>
      <c r="AK472" s="73"/>
    </row>
    <row r="473" spans="1:37">
      <c r="A473" s="7" t="s">
        <v>2390</v>
      </c>
      <c r="B473" s="8" t="s">
        <v>2391</v>
      </c>
      <c r="C473" s="8" t="s">
        <v>2392</v>
      </c>
      <c r="D473" s="8" t="s">
        <v>2393</v>
      </c>
      <c r="E473" s="96" t="s">
        <v>13</v>
      </c>
      <c r="F473" s="9" t="s">
        <v>2394</v>
      </c>
      <c r="G473" s="3">
        <v>2</v>
      </c>
      <c r="H473" s="75" t="s">
        <v>15</v>
      </c>
      <c r="I473" s="97" t="s">
        <v>2395</v>
      </c>
      <c r="M473" s="1" t="s">
        <v>4754</v>
      </c>
      <c r="N473" s="1" t="s">
        <v>4754</v>
      </c>
      <c r="O473" s="1" t="s">
        <v>4755</v>
      </c>
      <c r="P473" s="1">
        <f t="shared" si="36"/>
        <v>0</v>
      </c>
      <c r="Q473" s="1">
        <f t="shared" si="37"/>
        <v>1</v>
      </c>
      <c r="R473" s="56" t="s">
        <v>4755</v>
      </c>
      <c r="S473" s="57">
        <v>0</v>
      </c>
      <c r="T473" s="47"/>
      <c r="U473" s="49"/>
      <c r="Y473" s="1" t="s">
        <v>4755</v>
      </c>
      <c r="Z473" s="1" t="s">
        <v>4754</v>
      </c>
      <c r="AA473" s="1" t="s">
        <v>4754</v>
      </c>
      <c r="AB473" s="1">
        <f t="shared" si="38"/>
        <v>0</v>
      </c>
      <c r="AC473" s="1">
        <f t="shared" si="39"/>
        <v>1</v>
      </c>
      <c r="AD473" s="59" t="s">
        <v>4755</v>
      </c>
      <c r="AE473" s="58">
        <v>0</v>
      </c>
      <c r="AF473" s="48"/>
      <c r="AG473" s="6"/>
      <c r="AH473" s="72"/>
      <c r="AI473" s="73"/>
      <c r="AJ473" s="74"/>
      <c r="AK473" s="73"/>
    </row>
    <row r="474" spans="1:37">
      <c r="A474" s="7" t="s">
        <v>2408</v>
      </c>
      <c r="B474" s="8" t="s">
        <v>2409</v>
      </c>
      <c r="C474" s="8" t="s">
        <v>2410</v>
      </c>
      <c r="D474" s="8" t="s">
        <v>2411</v>
      </c>
      <c r="E474" s="96" t="s">
        <v>13</v>
      </c>
      <c r="F474" s="9" t="s">
        <v>2412</v>
      </c>
      <c r="G474" s="3">
        <v>2</v>
      </c>
      <c r="H474" s="75" t="s">
        <v>15</v>
      </c>
      <c r="I474" s="97" t="s">
        <v>2413</v>
      </c>
      <c r="M474" s="1" t="s">
        <v>4754</v>
      </c>
      <c r="N474" s="1" t="s">
        <v>4755</v>
      </c>
      <c r="O474" s="1" t="s">
        <v>4754</v>
      </c>
      <c r="P474" s="1">
        <f t="shared" si="36"/>
        <v>0</v>
      </c>
      <c r="Q474" s="1">
        <f t="shared" si="37"/>
        <v>1</v>
      </c>
      <c r="R474" s="56" t="s">
        <v>4755</v>
      </c>
      <c r="S474" s="57">
        <v>0</v>
      </c>
      <c r="T474" s="47"/>
      <c r="U474" s="49"/>
      <c r="V474">
        <v>95.58</v>
      </c>
      <c r="W474">
        <v>95.96</v>
      </c>
      <c r="Y474" s="1" t="s">
        <v>4755</v>
      </c>
      <c r="Z474" s="1" t="s">
        <v>4755</v>
      </c>
      <c r="AA474" s="1" t="s">
        <v>4755</v>
      </c>
      <c r="AB474" s="1">
        <f t="shared" si="38"/>
        <v>0</v>
      </c>
      <c r="AC474" s="1">
        <f t="shared" si="39"/>
        <v>3</v>
      </c>
      <c r="AD474" s="59" t="s">
        <v>4755</v>
      </c>
      <c r="AE474" s="58">
        <v>2</v>
      </c>
      <c r="AF474" s="48">
        <v>95.77</v>
      </c>
      <c r="AG474" s="6">
        <v>0.18999999999999773</v>
      </c>
      <c r="AH474" s="72"/>
      <c r="AI474" s="73"/>
      <c r="AJ474" s="74"/>
      <c r="AK474" s="73"/>
    </row>
    <row r="475" spans="1:37">
      <c r="A475" s="7" t="s">
        <v>2429</v>
      </c>
      <c r="B475" s="8" t="s">
        <v>2430</v>
      </c>
      <c r="C475" s="8" t="s">
        <v>2431</v>
      </c>
      <c r="D475" s="8" t="s">
        <v>2432</v>
      </c>
      <c r="E475" s="96" t="s">
        <v>13</v>
      </c>
      <c r="F475" s="9" t="s">
        <v>572</v>
      </c>
      <c r="G475" s="3">
        <v>2</v>
      </c>
      <c r="H475" s="75" t="s">
        <v>15</v>
      </c>
      <c r="I475" s="97" t="s">
        <v>2433</v>
      </c>
      <c r="M475" s="1" t="s">
        <v>4754</v>
      </c>
      <c r="N475" s="1" t="s">
        <v>4754</v>
      </c>
      <c r="O475" s="1" t="s">
        <v>4755</v>
      </c>
      <c r="P475" s="1">
        <f t="shared" si="36"/>
        <v>0</v>
      </c>
      <c r="Q475" s="1">
        <f t="shared" si="37"/>
        <v>1</v>
      </c>
      <c r="R475" s="56" t="s">
        <v>4755</v>
      </c>
      <c r="S475" s="57">
        <v>0</v>
      </c>
      <c r="T475" s="47"/>
      <c r="U475" s="49"/>
      <c r="Y475" s="1" t="s">
        <v>4754</v>
      </c>
      <c r="Z475" s="1" t="s">
        <v>4754</v>
      </c>
      <c r="AA475" s="1" t="s">
        <v>4755</v>
      </c>
      <c r="AB475" s="1">
        <f t="shared" si="38"/>
        <v>0</v>
      </c>
      <c r="AC475" s="1">
        <f t="shared" si="39"/>
        <v>1</v>
      </c>
      <c r="AD475" s="59" t="s">
        <v>4755</v>
      </c>
      <c r="AE475" s="58">
        <v>0</v>
      </c>
      <c r="AF475" s="48"/>
      <c r="AG475" s="6"/>
      <c r="AH475" s="72"/>
      <c r="AI475" s="73"/>
      <c r="AJ475" s="74"/>
      <c r="AK475" s="73"/>
    </row>
    <row r="476" spans="1:37">
      <c r="A476" s="7" t="s">
        <v>2434</v>
      </c>
      <c r="B476" s="8" t="s">
        <v>2435</v>
      </c>
      <c r="C476" s="8" t="s">
        <v>2436</v>
      </c>
      <c r="D476" s="8" t="s">
        <v>2437</v>
      </c>
      <c r="E476" s="96" t="s">
        <v>224</v>
      </c>
      <c r="F476" s="9" t="s">
        <v>2438</v>
      </c>
      <c r="G476" s="3">
        <v>2</v>
      </c>
      <c r="H476" s="75" t="s">
        <v>15</v>
      </c>
      <c r="I476" s="97" t="s">
        <v>2439</v>
      </c>
      <c r="M476" s="1" t="s">
        <v>4754</v>
      </c>
      <c r="N476" s="1" t="s">
        <v>4755</v>
      </c>
      <c r="O476" s="1" t="s">
        <v>4754</v>
      </c>
      <c r="P476" s="1">
        <f t="shared" si="36"/>
        <v>0</v>
      </c>
      <c r="Q476" s="1">
        <f t="shared" si="37"/>
        <v>1</v>
      </c>
      <c r="R476" s="56" t="s">
        <v>4755</v>
      </c>
      <c r="S476" s="57">
        <v>0</v>
      </c>
      <c r="T476" s="47"/>
      <c r="U476" s="49"/>
      <c r="Y476" s="1" t="s">
        <v>4754</v>
      </c>
      <c r="Z476" s="1" t="s">
        <v>4754</v>
      </c>
      <c r="AA476" s="1" t="s">
        <v>4755</v>
      </c>
      <c r="AB476" s="1">
        <f t="shared" si="38"/>
        <v>0</v>
      </c>
      <c r="AC476" s="1">
        <f t="shared" si="39"/>
        <v>1</v>
      </c>
      <c r="AD476" s="59" t="s">
        <v>4755</v>
      </c>
      <c r="AE476" s="58">
        <v>0</v>
      </c>
      <c r="AF476" s="48"/>
      <c r="AG476" s="6"/>
      <c r="AH476" s="72"/>
      <c r="AI476" s="73"/>
      <c r="AJ476" s="74"/>
      <c r="AK476" s="73"/>
    </row>
    <row r="477" spans="1:37">
      <c r="A477" s="7" t="s">
        <v>2446</v>
      </c>
      <c r="B477" s="8" t="s">
        <v>2447</v>
      </c>
      <c r="C477" s="8" t="s">
        <v>2448</v>
      </c>
      <c r="D477" s="8" t="s">
        <v>2449</v>
      </c>
      <c r="E477" s="96" t="s">
        <v>40</v>
      </c>
      <c r="F477" s="9" t="s">
        <v>572</v>
      </c>
      <c r="G477" s="3">
        <v>2</v>
      </c>
      <c r="H477" s="75" t="s">
        <v>15</v>
      </c>
      <c r="I477" s="97" t="s">
        <v>2450</v>
      </c>
      <c r="M477" s="1" t="s">
        <v>4754</v>
      </c>
      <c r="N477" s="1" t="s">
        <v>4754</v>
      </c>
      <c r="O477" s="1" t="s">
        <v>4754</v>
      </c>
      <c r="P477" s="1">
        <f t="shared" si="36"/>
        <v>0</v>
      </c>
      <c r="Q477" s="1">
        <f t="shared" si="37"/>
        <v>0</v>
      </c>
      <c r="R477" s="56"/>
      <c r="S477" s="57">
        <v>0</v>
      </c>
      <c r="T477" s="47"/>
      <c r="U477" s="49"/>
      <c r="Y477" s="1" t="s">
        <v>4754</v>
      </c>
      <c r="Z477" s="1" t="s">
        <v>4755</v>
      </c>
      <c r="AA477" s="1" t="s">
        <v>4754</v>
      </c>
      <c r="AB477" s="1">
        <f t="shared" si="38"/>
        <v>0</v>
      </c>
      <c r="AC477" s="1">
        <f t="shared" si="39"/>
        <v>1</v>
      </c>
      <c r="AD477" s="59" t="s">
        <v>4755</v>
      </c>
      <c r="AE477" s="58">
        <v>0</v>
      </c>
      <c r="AF477" s="48"/>
      <c r="AG477" s="6"/>
      <c r="AH477" s="72"/>
      <c r="AI477" s="73"/>
      <c r="AJ477" s="74"/>
      <c r="AK477" s="73"/>
    </row>
    <row r="478" spans="1:37">
      <c r="A478" s="7" t="s">
        <v>2457</v>
      </c>
      <c r="B478" s="8" t="s">
        <v>2458</v>
      </c>
      <c r="C478" s="8" t="s">
        <v>2459</v>
      </c>
      <c r="D478" s="8" t="s">
        <v>2460</v>
      </c>
      <c r="E478" s="96" t="s">
        <v>64</v>
      </c>
      <c r="F478" s="9" t="s">
        <v>2461</v>
      </c>
      <c r="G478" s="3">
        <v>35</v>
      </c>
      <c r="H478" s="75" t="s">
        <v>170</v>
      </c>
      <c r="I478" s="97" t="s">
        <v>2462</v>
      </c>
      <c r="M478" s="1" t="s">
        <v>4754</v>
      </c>
      <c r="N478" s="1" t="s">
        <v>4756</v>
      </c>
      <c r="O478" s="1" t="s">
        <v>4754</v>
      </c>
      <c r="P478" s="1">
        <f t="shared" si="36"/>
        <v>1</v>
      </c>
      <c r="Q478" s="1">
        <f t="shared" si="37"/>
        <v>0</v>
      </c>
      <c r="R478" s="56" t="s">
        <v>4756</v>
      </c>
      <c r="S478" s="57">
        <v>0</v>
      </c>
      <c r="T478" s="47"/>
      <c r="U478" s="49"/>
      <c r="Y478" s="1" t="s">
        <v>4756</v>
      </c>
      <c r="Z478" s="1" t="s">
        <v>4754</v>
      </c>
      <c r="AA478" s="1" t="s">
        <v>4754</v>
      </c>
      <c r="AB478" s="1">
        <f t="shared" si="38"/>
        <v>1</v>
      </c>
      <c r="AC478" s="1">
        <f t="shared" si="39"/>
        <v>0</v>
      </c>
      <c r="AD478" s="59" t="s">
        <v>4756</v>
      </c>
      <c r="AE478" s="58">
        <v>0</v>
      </c>
      <c r="AF478" s="48"/>
      <c r="AG478" s="6"/>
      <c r="AH478" s="72"/>
      <c r="AI478" s="73"/>
      <c r="AJ478" s="74"/>
      <c r="AK478" s="73"/>
    </row>
    <row r="479" spans="1:37">
      <c r="A479" s="7" t="s">
        <v>2463</v>
      </c>
      <c r="B479" s="8" t="s">
        <v>2464</v>
      </c>
      <c r="C479" s="8" t="s">
        <v>2465</v>
      </c>
      <c r="D479" s="8" t="s">
        <v>2466</v>
      </c>
      <c r="E479" s="96" t="s">
        <v>104</v>
      </c>
      <c r="F479" s="9" t="s">
        <v>2467</v>
      </c>
      <c r="G479" s="3">
        <v>32</v>
      </c>
      <c r="H479" s="75" t="s">
        <v>377</v>
      </c>
      <c r="I479" s="97" t="s">
        <v>2468</v>
      </c>
      <c r="M479" s="1" t="s">
        <v>4756</v>
      </c>
      <c r="N479" s="1" t="s">
        <v>4754</v>
      </c>
      <c r="O479" s="1" t="s">
        <v>4754</v>
      </c>
      <c r="P479" s="1">
        <f t="shared" si="36"/>
        <v>1</v>
      </c>
      <c r="Q479" s="1">
        <f t="shared" si="37"/>
        <v>0</v>
      </c>
      <c r="R479" s="56" t="s">
        <v>4756</v>
      </c>
      <c r="S479" s="57">
        <v>0</v>
      </c>
      <c r="T479" s="47"/>
      <c r="U479" s="49"/>
      <c r="Y479" s="1" t="s">
        <v>4754</v>
      </c>
      <c r="Z479" s="1" t="s">
        <v>4754</v>
      </c>
      <c r="AA479" s="1" t="s">
        <v>4754</v>
      </c>
      <c r="AB479" s="1">
        <f t="shared" si="38"/>
        <v>0</v>
      </c>
      <c r="AC479" s="1">
        <f t="shared" si="39"/>
        <v>0</v>
      </c>
      <c r="AD479" s="59"/>
      <c r="AE479" s="58">
        <v>0</v>
      </c>
      <c r="AF479" s="48"/>
      <c r="AG479" s="6"/>
      <c r="AH479" s="72"/>
      <c r="AI479" s="73"/>
      <c r="AJ479" s="74"/>
      <c r="AK479" s="73"/>
    </row>
    <row r="480" spans="1:37">
      <c r="A480" s="7" t="s">
        <v>2474</v>
      </c>
      <c r="B480" s="8" t="s">
        <v>2475</v>
      </c>
      <c r="C480" s="8" t="s">
        <v>2476</v>
      </c>
      <c r="D480" s="8" t="s">
        <v>2477</v>
      </c>
      <c r="E480" s="96" t="s">
        <v>135</v>
      </c>
      <c r="F480" s="9" t="s">
        <v>2478</v>
      </c>
      <c r="G480" s="3">
        <v>31</v>
      </c>
      <c r="H480" s="75" t="s">
        <v>143</v>
      </c>
      <c r="I480" s="97" t="s">
        <v>2479</v>
      </c>
      <c r="M480" s="1" t="s">
        <v>4754</v>
      </c>
      <c r="N480" s="1" t="s">
        <v>4754</v>
      </c>
      <c r="O480" s="1" t="s">
        <v>4756</v>
      </c>
      <c r="P480" s="1">
        <f t="shared" si="36"/>
        <v>1</v>
      </c>
      <c r="Q480" s="1">
        <f t="shared" si="37"/>
        <v>0</v>
      </c>
      <c r="R480" s="56" t="s">
        <v>4756</v>
      </c>
      <c r="S480" s="57">
        <v>0</v>
      </c>
      <c r="T480" s="47"/>
      <c r="U480" s="49"/>
      <c r="Y480" s="1" t="s">
        <v>4754</v>
      </c>
      <c r="Z480" s="1" t="s">
        <v>4754</v>
      </c>
      <c r="AA480" s="1" t="s">
        <v>4756</v>
      </c>
      <c r="AB480" s="1">
        <f t="shared" si="38"/>
        <v>1</v>
      </c>
      <c r="AC480" s="1">
        <f t="shared" si="39"/>
        <v>0</v>
      </c>
      <c r="AD480" s="59" t="s">
        <v>4756</v>
      </c>
      <c r="AE480" s="58">
        <v>0</v>
      </c>
      <c r="AF480" s="48"/>
      <c r="AG480" s="6"/>
      <c r="AH480" s="72"/>
      <c r="AI480" s="73"/>
      <c r="AJ480" s="74"/>
      <c r="AK480" s="73"/>
    </row>
    <row r="481" spans="1:37">
      <c r="A481" s="7" t="s">
        <v>2514</v>
      </c>
      <c r="B481" s="8" t="s">
        <v>2515</v>
      </c>
      <c r="C481" s="8" t="s">
        <v>2516</v>
      </c>
      <c r="D481" s="8" t="s">
        <v>2517</v>
      </c>
      <c r="E481" s="96" t="s">
        <v>104</v>
      </c>
      <c r="F481" s="9" t="s">
        <v>2518</v>
      </c>
      <c r="G481" s="3">
        <v>29</v>
      </c>
      <c r="H481" s="75" t="s">
        <v>2519</v>
      </c>
      <c r="I481" s="97" t="s">
        <v>2520</v>
      </c>
      <c r="M481" s="1" t="s">
        <v>4754</v>
      </c>
      <c r="N481" s="1" t="s">
        <v>4756</v>
      </c>
      <c r="O481" s="1" t="s">
        <v>4756</v>
      </c>
      <c r="P481" s="1">
        <f t="shared" si="36"/>
        <v>2</v>
      </c>
      <c r="Q481" s="1">
        <f t="shared" si="37"/>
        <v>0</v>
      </c>
      <c r="R481" s="56" t="s">
        <v>4756</v>
      </c>
      <c r="S481" s="57">
        <v>0</v>
      </c>
      <c r="T481" s="47"/>
      <c r="U481" s="49"/>
      <c r="Y481" s="1" t="s">
        <v>4754</v>
      </c>
      <c r="Z481" s="1" t="s">
        <v>4754</v>
      </c>
      <c r="AA481" s="1" t="s">
        <v>4754</v>
      </c>
      <c r="AB481" s="1">
        <f t="shared" si="38"/>
        <v>0</v>
      </c>
      <c r="AC481" s="1">
        <f t="shared" si="39"/>
        <v>0</v>
      </c>
      <c r="AD481" s="59"/>
      <c r="AE481" s="58">
        <v>0</v>
      </c>
      <c r="AF481" s="48"/>
      <c r="AG481" s="6"/>
      <c r="AH481" s="72"/>
      <c r="AI481" s="73"/>
      <c r="AJ481" s="74"/>
      <c r="AK481" s="73"/>
    </row>
    <row r="482" spans="1:37">
      <c r="A482" s="7" t="s">
        <v>2521</v>
      </c>
      <c r="B482" s="8" t="s">
        <v>2522</v>
      </c>
      <c r="C482" s="8" t="s">
        <v>2523</v>
      </c>
      <c r="D482" s="8" t="s">
        <v>2524</v>
      </c>
      <c r="E482" s="96" t="s">
        <v>104</v>
      </c>
      <c r="F482" s="9">
        <v>0</v>
      </c>
      <c r="G482" s="3">
        <v>41</v>
      </c>
      <c r="H482" s="75" t="s">
        <v>15</v>
      </c>
      <c r="I482" s="97" t="s">
        <v>2525</v>
      </c>
      <c r="M482" s="1" t="s">
        <v>4755</v>
      </c>
      <c r="N482" s="1" t="s">
        <v>4754</v>
      </c>
      <c r="O482" s="1" t="s">
        <v>4754</v>
      </c>
      <c r="P482" s="1">
        <f t="shared" si="36"/>
        <v>0</v>
      </c>
      <c r="Q482" s="1">
        <f t="shared" si="37"/>
        <v>1</v>
      </c>
      <c r="R482" s="56" t="s">
        <v>4755</v>
      </c>
      <c r="S482" s="57">
        <v>0</v>
      </c>
      <c r="T482" s="47"/>
      <c r="U482" s="49"/>
      <c r="Y482" s="1" t="s">
        <v>4754</v>
      </c>
      <c r="Z482" s="1" t="s">
        <v>4754</v>
      </c>
      <c r="AA482" s="1" t="s">
        <v>4754</v>
      </c>
      <c r="AB482" s="1">
        <f t="shared" si="38"/>
        <v>0</v>
      </c>
      <c r="AC482" s="1">
        <f t="shared" si="39"/>
        <v>0</v>
      </c>
      <c r="AD482" s="59"/>
      <c r="AE482" s="58">
        <v>0</v>
      </c>
      <c r="AF482" s="48"/>
      <c r="AG482" s="6"/>
      <c r="AH482" s="72"/>
      <c r="AI482" s="73"/>
      <c r="AJ482" s="74"/>
      <c r="AK482" s="73"/>
    </row>
    <row r="483" spans="1:37">
      <c r="A483" s="7" t="s">
        <v>2559</v>
      </c>
      <c r="B483" s="8" t="s">
        <v>2560</v>
      </c>
      <c r="C483" s="8" t="s">
        <v>2561</v>
      </c>
      <c r="D483" s="8" t="s">
        <v>2562</v>
      </c>
      <c r="E483" s="96" t="s">
        <v>97</v>
      </c>
      <c r="F483" s="9" t="s">
        <v>2563</v>
      </c>
      <c r="G483" s="3">
        <v>2</v>
      </c>
      <c r="H483" s="75" t="s">
        <v>15</v>
      </c>
      <c r="I483" s="97" t="s">
        <v>2564</v>
      </c>
      <c r="M483" s="1" t="s">
        <v>4755</v>
      </c>
      <c r="N483" s="1" t="s">
        <v>4754</v>
      </c>
      <c r="O483" s="1" t="s">
        <v>4754</v>
      </c>
      <c r="P483" s="1">
        <f t="shared" si="36"/>
        <v>0</v>
      </c>
      <c r="Q483" s="1">
        <f t="shared" si="37"/>
        <v>1</v>
      </c>
      <c r="R483" s="56" t="s">
        <v>4755</v>
      </c>
      <c r="S483" s="57">
        <v>0</v>
      </c>
      <c r="T483" s="47"/>
      <c r="U483" s="49"/>
      <c r="Y483" s="1" t="s">
        <v>4754</v>
      </c>
      <c r="Z483" s="1" t="s">
        <v>4754</v>
      </c>
      <c r="AA483" s="1" t="s">
        <v>4755</v>
      </c>
      <c r="AB483" s="1">
        <f t="shared" si="38"/>
        <v>0</v>
      </c>
      <c r="AC483" s="1">
        <f t="shared" si="39"/>
        <v>1</v>
      </c>
      <c r="AD483" s="59" t="s">
        <v>4755</v>
      </c>
      <c r="AE483" s="58">
        <v>0</v>
      </c>
      <c r="AF483" s="48"/>
      <c r="AG483" s="6"/>
      <c r="AH483" s="72"/>
      <c r="AI483" s="73"/>
      <c r="AJ483" s="74"/>
      <c r="AK483" s="73"/>
    </row>
    <row r="484" spans="1:37">
      <c r="A484" s="7" t="s">
        <v>2565</v>
      </c>
      <c r="B484" s="8" t="s">
        <v>2566</v>
      </c>
      <c r="C484" s="8" t="s">
        <v>2567</v>
      </c>
      <c r="D484" s="8" t="s">
        <v>2568</v>
      </c>
      <c r="E484" s="96" t="s">
        <v>13</v>
      </c>
      <c r="F484" s="9">
        <v>0</v>
      </c>
      <c r="G484" s="3">
        <v>1</v>
      </c>
      <c r="H484" s="75" t="s">
        <v>34</v>
      </c>
      <c r="I484" s="97" t="s">
        <v>2569</v>
      </c>
      <c r="M484" s="1" t="s">
        <v>4755</v>
      </c>
      <c r="N484" s="1" t="s">
        <v>4754</v>
      </c>
      <c r="O484" s="1" t="s">
        <v>4754</v>
      </c>
      <c r="P484" s="1">
        <f t="shared" si="36"/>
        <v>0</v>
      </c>
      <c r="Q484" s="1">
        <f t="shared" si="37"/>
        <v>1</v>
      </c>
      <c r="R484" s="56" t="s">
        <v>4755</v>
      </c>
      <c r="S484" s="57">
        <v>0</v>
      </c>
      <c r="T484" s="47"/>
      <c r="U484" s="49"/>
      <c r="Y484" s="1" t="s">
        <v>4755</v>
      </c>
      <c r="Z484" s="1" t="s">
        <v>4754</v>
      </c>
      <c r="AA484" s="1" t="s">
        <v>4754</v>
      </c>
      <c r="AB484" s="1">
        <f t="shared" si="38"/>
        <v>0</v>
      </c>
      <c r="AC484" s="1">
        <f t="shared" si="39"/>
        <v>1</v>
      </c>
      <c r="AD484" s="59" t="s">
        <v>4755</v>
      </c>
      <c r="AE484" s="58">
        <v>0</v>
      </c>
      <c r="AF484" s="48"/>
      <c r="AG484" s="6"/>
      <c r="AH484" s="72"/>
      <c r="AI484" s="73"/>
      <c r="AJ484" s="74"/>
      <c r="AK484" s="73"/>
    </row>
    <row r="485" spans="1:37">
      <c r="A485" s="7" t="s">
        <v>2570</v>
      </c>
      <c r="B485" s="8" t="s">
        <v>2571</v>
      </c>
      <c r="C485" s="8" t="s">
        <v>2572</v>
      </c>
      <c r="D485" s="8" t="s">
        <v>2573</v>
      </c>
      <c r="E485" s="96" t="s">
        <v>13</v>
      </c>
      <c r="F485" s="9" t="s">
        <v>2574</v>
      </c>
      <c r="G485" s="3">
        <v>2</v>
      </c>
      <c r="H485" s="75" t="s">
        <v>15</v>
      </c>
      <c r="I485" s="97" t="s">
        <v>2575</v>
      </c>
      <c r="M485" s="1" t="s">
        <v>4755</v>
      </c>
      <c r="N485" s="1" t="s">
        <v>4755</v>
      </c>
      <c r="O485" s="1" t="s">
        <v>4754</v>
      </c>
      <c r="P485" s="1">
        <f t="shared" si="36"/>
        <v>0</v>
      </c>
      <c r="Q485" s="1">
        <f t="shared" si="37"/>
        <v>2</v>
      </c>
      <c r="R485" s="56" t="s">
        <v>4755</v>
      </c>
      <c r="S485" s="57">
        <v>0</v>
      </c>
      <c r="T485" s="47"/>
      <c r="U485" s="49"/>
      <c r="W485">
        <v>99.61</v>
      </c>
      <c r="Y485" s="1" t="s">
        <v>4755</v>
      </c>
      <c r="Z485" s="1" t="s">
        <v>4755</v>
      </c>
      <c r="AA485" s="1" t="s">
        <v>4755</v>
      </c>
      <c r="AB485" s="1">
        <f t="shared" si="38"/>
        <v>0</v>
      </c>
      <c r="AC485" s="1">
        <f t="shared" si="39"/>
        <v>3</v>
      </c>
      <c r="AD485" s="59" t="s">
        <v>4755</v>
      </c>
      <c r="AE485" s="58">
        <v>1</v>
      </c>
      <c r="AF485" s="48">
        <v>99.61</v>
      </c>
      <c r="AG485" s="6"/>
      <c r="AH485" s="72"/>
      <c r="AI485" s="73"/>
      <c r="AJ485" s="74"/>
      <c r="AK485" s="73"/>
    </row>
    <row r="486" spans="1:37">
      <c r="A486" s="7" t="s">
        <v>2576</v>
      </c>
      <c r="B486" s="8" t="s">
        <v>2577</v>
      </c>
      <c r="C486" s="8" t="s">
        <v>2578</v>
      </c>
      <c r="D486" s="8" t="s">
        <v>2579</v>
      </c>
      <c r="E486" s="96" t="s">
        <v>64</v>
      </c>
      <c r="F486" s="9" t="s">
        <v>2580</v>
      </c>
      <c r="G486" s="3">
        <v>50</v>
      </c>
      <c r="H486" s="75" t="s">
        <v>129</v>
      </c>
      <c r="I486" s="97" t="s">
        <v>2581</v>
      </c>
      <c r="M486" s="1" t="s">
        <v>4754</v>
      </c>
      <c r="N486" s="1" t="s">
        <v>4755</v>
      </c>
      <c r="O486" s="1" t="s">
        <v>4754</v>
      </c>
      <c r="P486" s="1">
        <f t="shared" si="36"/>
        <v>0</v>
      </c>
      <c r="Q486" s="1">
        <f t="shared" si="37"/>
        <v>1</v>
      </c>
      <c r="R486" s="56" t="s">
        <v>4755</v>
      </c>
      <c r="S486" s="57">
        <v>0</v>
      </c>
      <c r="T486" s="47"/>
      <c r="U486" s="49"/>
      <c r="Y486" s="1" t="s">
        <v>4754</v>
      </c>
      <c r="Z486" s="1" t="s">
        <v>4754</v>
      </c>
      <c r="AA486" s="1" t="s">
        <v>4754</v>
      </c>
      <c r="AB486" s="1">
        <f t="shared" si="38"/>
        <v>0</v>
      </c>
      <c r="AC486" s="1">
        <f t="shared" si="39"/>
        <v>0</v>
      </c>
      <c r="AD486" s="59"/>
      <c r="AE486" s="58">
        <v>0</v>
      </c>
      <c r="AF486" s="48"/>
      <c r="AG486" s="6"/>
      <c r="AH486" s="72"/>
      <c r="AI486" s="73"/>
      <c r="AJ486" s="74"/>
      <c r="AK486" s="73"/>
    </row>
    <row r="487" spans="1:37">
      <c r="A487" s="7" t="s">
        <v>2582</v>
      </c>
      <c r="B487" s="8" t="s">
        <v>2583</v>
      </c>
      <c r="C487" s="8" t="s">
        <v>2584</v>
      </c>
      <c r="D487" s="8" t="s">
        <v>2585</v>
      </c>
      <c r="E487" s="96" t="s">
        <v>64</v>
      </c>
      <c r="F487" s="9" t="s">
        <v>176</v>
      </c>
      <c r="G487" s="3">
        <v>43</v>
      </c>
      <c r="H487" s="75" t="s">
        <v>652</v>
      </c>
      <c r="I487" s="97" t="s">
        <v>2586</v>
      </c>
      <c r="M487" s="1" t="s">
        <v>4754</v>
      </c>
      <c r="N487" s="1" t="s">
        <v>4754</v>
      </c>
      <c r="O487" s="1" t="s">
        <v>4754</v>
      </c>
      <c r="P487" s="1">
        <f t="shared" si="36"/>
        <v>0</v>
      </c>
      <c r="Q487" s="1">
        <f t="shared" si="37"/>
        <v>0</v>
      </c>
      <c r="R487" s="56"/>
      <c r="S487" s="57">
        <v>0</v>
      </c>
      <c r="T487" s="47"/>
      <c r="U487" s="49"/>
      <c r="V487">
        <v>0.89529999999999998</v>
      </c>
      <c r="Y487" s="1" t="s">
        <v>4756</v>
      </c>
      <c r="Z487" s="1" t="s">
        <v>4754</v>
      </c>
      <c r="AA487" s="1" t="s">
        <v>4754</v>
      </c>
      <c r="AB487" s="1">
        <f t="shared" si="38"/>
        <v>1</v>
      </c>
      <c r="AC487" s="1">
        <f t="shared" si="39"/>
        <v>0</v>
      </c>
      <c r="AD487" s="59" t="s">
        <v>4756</v>
      </c>
      <c r="AE487" s="58">
        <v>1</v>
      </c>
      <c r="AF487" s="48">
        <v>0.89529999999999998</v>
      </c>
      <c r="AG487" s="6"/>
      <c r="AH487" s="72"/>
      <c r="AI487" s="73"/>
      <c r="AJ487" s="74"/>
      <c r="AK487" s="73"/>
    </row>
    <row r="488" spans="1:37">
      <c r="A488" s="7" t="s">
        <v>2587</v>
      </c>
      <c r="B488" s="8" t="s">
        <v>2588</v>
      </c>
      <c r="C488" s="8" t="s">
        <v>2589</v>
      </c>
      <c r="D488" s="8" t="s">
        <v>2590</v>
      </c>
      <c r="E488" s="96" t="s">
        <v>13</v>
      </c>
      <c r="F488" s="9" t="s">
        <v>176</v>
      </c>
      <c r="G488" s="3">
        <v>2</v>
      </c>
      <c r="H488" s="75" t="s">
        <v>15</v>
      </c>
      <c r="I488" s="97" t="s">
        <v>2591</v>
      </c>
      <c r="M488" s="1" t="s">
        <v>4754</v>
      </c>
      <c r="N488" s="1" t="s">
        <v>4754</v>
      </c>
      <c r="O488" s="1" t="s">
        <v>4755</v>
      </c>
      <c r="P488" s="1">
        <f t="shared" si="36"/>
        <v>0</v>
      </c>
      <c r="Q488" s="1">
        <f t="shared" si="37"/>
        <v>1</v>
      </c>
      <c r="R488" s="56" t="s">
        <v>4755</v>
      </c>
      <c r="S488" s="57">
        <v>0</v>
      </c>
      <c r="T488" s="47"/>
      <c r="U488" s="49"/>
      <c r="Y488" s="1" t="s">
        <v>4754</v>
      </c>
      <c r="Z488" s="1" t="s">
        <v>4755</v>
      </c>
      <c r="AA488" s="1" t="s">
        <v>4754</v>
      </c>
      <c r="AB488" s="1">
        <f t="shared" si="38"/>
        <v>0</v>
      </c>
      <c r="AC488" s="1">
        <f t="shared" si="39"/>
        <v>1</v>
      </c>
      <c r="AD488" s="59" t="s">
        <v>4755</v>
      </c>
      <c r="AE488" s="58">
        <v>0</v>
      </c>
      <c r="AF488" s="48"/>
      <c r="AG488" s="6"/>
      <c r="AH488" s="72"/>
      <c r="AI488" s="73"/>
      <c r="AJ488" s="74"/>
      <c r="AK488" s="73"/>
    </row>
    <row r="489" spans="1:37">
      <c r="A489" s="7" t="s">
        <v>2592</v>
      </c>
      <c r="B489" s="8" t="s">
        <v>2593</v>
      </c>
      <c r="C489" s="8" t="s">
        <v>2594</v>
      </c>
      <c r="D489" s="8" t="s">
        <v>2595</v>
      </c>
      <c r="E489" s="96" t="s">
        <v>27</v>
      </c>
      <c r="F489" s="9" t="s">
        <v>2596</v>
      </c>
      <c r="G489" s="3">
        <v>1</v>
      </c>
      <c r="H489" s="75" t="s">
        <v>34</v>
      </c>
      <c r="I489" s="97" t="s">
        <v>2597</v>
      </c>
      <c r="M489" s="1" t="s">
        <v>4754</v>
      </c>
      <c r="N489" s="1" t="s">
        <v>4754</v>
      </c>
      <c r="O489" s="1" t="s">
        <v>4754</v>
      </c>
      <c r="P489" s="1">
        <f t="shared" si="36"/>
        <v>0</v>
      </c>
      <c r="Q489" s="1">
        <f t="shared" si="37"/>
        <v>0</v>
      </c>
      <c r="R489" s="56"/>
      <c r="S489" s="57">
        <v>0</v>
      </c>
      <c r="T489" s="47"/>
      <c r="U489" s="49"/>
      <c r="Y489" s="1" t="s">
        <v>4755</v>
      </c>
      <c r="Z489" s="1" t="s">
        <v>4755</v>
      </c>
      <c r="AA489" s="1" t="s">
        <v>4754</v>
      </c>
      <c r="AB489" s="1">
        <f t="shared" si="38"/>
        <v>0</v>
      </c>
      <c r="AC489" s="1">
        <f t="shared" si="39"/>
        <v>2</v>
      </c>
      <c r="AD489" s="59" t="s">
        <v>4755</v>
      </c>
      <c r="AE489" s="58">
        <v>0</v>
      </c>
      <c r="AF489" s="48"/>
      <c r="AG489" s="6"/>
      <c r="AH489" s="72"/>
      <c r="AI489" s="73"/>
      <c r="AJ489" s="74"/>
      <c r="AK489" s="73"/>
    </row>
    <row r="490" spans="1:37">
      <c r="A490" s="7" t="s">
        <v>2598</v>
      </c>
      <c r="B490" s="8" t="s">
        <v>2599</v>
      </c>
      <c r="C490" s="8" t="s">
        <v>2600</v>
      </c>
      <c r="D490" s="8" t="s">
        <v>2601</v>
      </c>
      <c r="E490" s="96" t="s">
        <v>13</v>
      </c>
      <c r="F490" s="9" t="s">
        <v>2602</v>
      </c>
      <c r="G490" s="3">
        <v>2</v>
      </c>
      <c r="H490" s="75" t="s">
        <v>15</v>
      </c>
      <c r="I490" s="97" t="s">
        <v>2603</v>
      </c>
      <c r="M490" s="1" t="s">
        <v>4754</v>
      </c>
      <c r="N490" s="1" t="s">
        <v>4755</v>
      </c>
      <c r="O490" s="1" t="s">
        <v>4754</v>
      </c>
      <c r="P490" s="1">
        <f t="shared" si="36"/>
        <v>0</v>
      </c>
      <c r="Q490" s="1">
        <f t="shared" si="37"/>
        <v>1</v>
      </c>
      <c r="R490" s="56" t="s">
        <v>4755</v>
      </c>
      <c r="S490" s="57">
        <v>0</v>
      </c>
      <c r="T490" s="47"/>
      <c r="U490" s="49"/>
      <c r="W490">
        <v>96.68</v>
      </c>
      <c r="Y490" s="1" t="s">
        <v>4754</v>
      </c>
      <c r="Z490" s="1" t="s">
        <v>4755</v>
      </c>
      <c r="AA490" s="1" t="s">
        <v>4755</v>
      </c>
      <c r="AB490" s="1">
        <f t="shared" si="38"/>
        <v>0</v>
      </c>
      <c r="AC490" s="1">
        <f t="shared" si="39"/>
        <v>2</v>
      </c>
      <c r="AD490" s="59" t="s">
        <v>4755</v>
      </c>
      <c r="AE490" s="58">
        <v>1</v>
      </c>
      <c r="AF490" s="48">
        <v>96.68</v>
      </c>
      <c r="AG490" s="6"/>
      <c r="AH490" s="72"/>
      <c r="AI490" s="73"/>
      <c r="AJ490" s="74"/>
      <c r="AK490" s="73"/>
    </row>
    <row r="491" spans="1:37">
      <c r="A491" s="7" t="s">
        <v>2604</v>
      </c>
      <c r="B491" s="8" t="s">
        <v>2605</v>
      </c>
      <c r="C491" s="8" t="s">
        <v>2606</v>
      </c>
      <c r="D491" s="8" t="s">
        <v>2607</v>
      </c>
      <c r="E491" s="96" t="s">
        <v>13</v>
      </c>
      <c r="F491" s="9" t="s">
        <v>2608</v>
      </c>
      <c r="G491" s="3">
        <v>2</v>
      </c>
      <c r="H491" s="75" t="s">
        <v>15</v>
      </c>
      <c r="I491" s="97" t="s">
        <v>2609</v>
      </c>
      <c r="M491" s="1" t="s">
        <v>4754</v>
      </c>
      <c r="N491" s="1" t="s">
        <v>4755</v>
      </c>
      <c r="O491" s="1" t="s">
        <v>4754</v>
      </c>
      <c r="P491" s="1">
        <f t="shared" si="36"/>
        <v>0</v>
      </c>
      <c r="Q491" s="1">
        <f t="shared" si="37"/>
        <v>1</v>
      </c>
      <c r="R491" s="56" t="s">
        <v>4755</v>
      </c>
      <c r="S491" s="57">
        <v>0</v>
      </c>
      <c r="T491" s="47"/>
      <c r="U491" s="49"/>
      <c r="Y491" s="1" t="s">
        <v>4754</v>
      </c>
      <c r="Z491" s="1" t="s">
        <v>4755</v>
      </c>
      <c r="AA491" s="1" t="s">
        <v>4755</v>
      </c>
      <c r="AB491" s="1">
        <f t="shared" si="38"/>
        <v>0</v>
      </c>
      <c r="AC491" s="1">
        <f t="shared" si="39"/>
        <v>2</v>
      </c>
      <c r="AD491" s="59" t="s">
        <v>4755</v>
      </c>
      <c r="AE491" s="58">
        <v>0</v>
      </c>
      <c r="AF491" s="48"/>
      <c r="AG491" s="6"/>
      <c r="AH491" s="72"/>
      <c r="AI491" s="73"/>
      <c r="AJ491" s="74"/>
      <c r="AK491" s="73"/>
    </row>
    <row r="492" spans="1:37">
      <c r="A492" s="7" t="s">
        <v>2616</v>
      </c>
      <c r="B492" s="8" t="s">
        <v>2617</v>
      </c>
      <c r="C492" s="8" t="s">
        <v>2618</v>
      </c>
      <c r="D492" s="8" t="s">
        <v>2619</v>
      </c>
      <c r="E492" s="96" t="s">
        <v>13</v>
      </c>
      <c r="F492" s="9" t="s">
        <v>2620</v>
      </c>
      <c r="G492" s="3">
        <v>2</v>
      </c>
      <c r="H492" s="75" t="s">
        <v>15</v>
      </c>
      <c r="I492" s="97" t="s">
        <v>2621</v>
      </c>
      <c r="M492" s="1" t="s">
        <v>4754</v>
      </c>
      <c r="N492" s="1" t="s">
        <v>4754</v>
      </c>
      <c r="O492" s="1" t="s">
        <v>4754</v>
      </c>
      <c r="P492" s="1">
        <f t="shared" si="36"/>
        <v>0</v>
      </c>
      <c r="Q492" s="1">
        <f t="shared" si="37"/>
        <v>0</v>
      </c>
      <c r="R492" s="56"/>
      <c r="S492" s="57">
        <v>0</v>
      </c>
      <c r="T492" s="47"/>
      <c r="U492" s="49"/>
      <c r="Y492" s="1" t="s">
        <v>4755</v>
      </c>
      <c r="Z492" s="1" t="s">
        <v>4754</v>
      </c>
      <c r="AA492" s="1" t="s">
        <v>4754</v>
      </c>
      <c r="AB492" s="1">
        <f t="shared" si="38"/>
        <v>0</v>
      </c>
      <c r="AC492" s="1">
        <f t="shared" si="39"/>
        <v>1</v>
      </c>
      <c r="AD492" s="59" t="s">
        <v>4755</v>
      </c>
      <c r="AE492" s="58">
        <v>0</v>
      </c>
      <c r="AF492" s="48"/>
      <c r="AG492" s="6"/>
      <c r="AH492" s="72"/>
      <c r="AI492" s="73"/>
      <c r="AJ492" s="74"/>
      <c r="AK492" s="73"/>
    </row>
    <row r="493" spans="1:37">
      <c r="A493" s="7" t="s">
        <v>2634</v>
      </c>
      <c r="B493" s="8" t="s">
        <v>2635</v>
      </c>
      <c r="C493" s="8" t="s">
        <v>2636</v>
      </c>
      <c r="D493" s="8" t="s">
        <v>2637</v>
      </c>
      <c r="E493" s="96" t="s">
        <v>104</v>
      </c>
      <c r="F493" s="9" t="s">
        <v>2638</v>
      </c>
      <c r="G493" s="3">
        <v>28</v>
      </c>
      <c r="H493" s="75" t="s">
        <v>66</v>
      </c>
      <c r="I493" s="97" t="s">
        <v>2640</v>
      </c>
      <c r="M493" s="1" t="s">
        <v>4756</v>
      </c>
      <c r="N493" s="1" t="s">
        <v>4756</v>
      </c>
      <c r="O493" s="1" t="s">
        <v>4754</v>
      </c>
      <c r="P493" s="1">
        <f t="shared" si="36"/>
        <v>2</v>
      </c>
      <c r="Q493" s="1">
        <f t="shared" si="37"/>
        <v>0</v>
      </c>
      <c r="R493" s="56" t="s">
        <v>4756</v>
      </c>
      <c r="S493" s="57">
        <v>0</v>
      </c>
      <c r="T493" s="47"/>
      <c r="U493" s="49"/>
      <c r="V493">
        <v>5.1150000000000002</v>
      </c>
      <c r="Y493" s="1" t="s">
        <v>4756</v>
      </c>
      <c r="Z493" s="1" t="s">
        <v>4756</v>
      </c>
      <c r="AA493" s="1" t="s">
        <v>4756</v>
      </c>
      <c r="AB493" s="1">
        <f t="shared" si="38"/>
        <v>3</v>
      </c>
      <c r="AC493" s="1">
        <f t="shared" si="39"/>
        <v>0</v>
      </c>
      <c r="AD493" s="59" t="s">
        <v>4756</v>
      </c>
      <c r="AE493" s="58">
        <v>1</v>
      </c>
      <c r="AF493" s="48">
        <v>5.1150000000000002</v>
      </c>
      <c r="AG493" s="6"/>
      <c r="AH493" s="72"/>
      <c r="AI493" s="73"/>
      <c r="AJ493" s="74"/>
      <c r="AK493" s="73"/>
    </row>
    <row r="494" spans="1:37">
      <c r="A494" s="7" t="s">
        <v>2641</v>
      </c>
      <c r="B494" s="8" t="s">
        <v>2642</v>
      </c>
      <c r="C494" s="8" t="s">
        <v>2643</v>
      </c>
      <c r="D494" s="8" t="s">
        <v>2644</v>
      </c>
      <c r="E494" s="96" t="s">
        <v>155</v>
      </c>
      <c r="F494" s="9" t="s">
        <v>2645</v>
      </c>
      <c r="G494" s="3">
        <v>1</v>
      </c>
      <c r="H494" s="75" t="s">
        <v>34</v>
      </c>
      <c r="I494" s="97" t="s">
        <v>2646</v>
      </c>
      <c r="M494" s="1" t="s">
        <v>4755</v>
      </c>
      <c r="N494" s="1" t="s">
        <v>4755</v>
      </c>
      <c r="O494" s="1" t="s">
        <v>4755</v>
      </c>
      <c r="P494" s="1">
        <f t="shared" si="36"/>
        <v>0</v>
      </c>
      <c r="Q494" s="1">
        <f t="shared" si="37"/>
        <v>3</v>
      </c>
      <c r="R494" s="56" t="s">
        <v>4755</v>
      </c>
      <c r="S494" s="57">
        <v>0</v>
      </c>
      <c r="T494" s="47"/>
      <c r="U494" s="49"/>
      <c r="Y494" s="1" t="s">
        <v>4754</v>
      </c>
      <c r="Z494" s="1" t="s">
        <v>4754</v>
      </c>
      <c r="AA494" s="1" t="s">
        <v>4754</v>
      </c>
      <c r="AB494" s="1">
        <f t="shared" si="38"/>
        <v>0</v>
      </c>
      <c r="AC494" s="1">
        <f t="shared" si="39"/>
        <v>0</v>
      </c>
      <c r="AD494" s="59"/>
      <c r="AE494" s="58">
        <v>0</v>
      </c>
      <c r="AF494" s="48"/>
      <c r="AG494" s="6"/>
      <c r="AH494" s="72"/>
      <c r="AI494" s="73"/>
      <c r="AJ494" s="74"/>
      <c r="AK494" s="73"/>
    </row>
    <row r="495" spans="1:37">
      <c r="A495" s="7" t="s">
        <v>2647</v>
      </c>
      <c r="B495" s="8" t="s">
        <v>2648</v>
      </c>
      <c r="C495" s="8" t="s">
        <v>2649</v>
      </c>
      <c r="D495" s="8" t="s">
        <v>2650</v>
      </c>
      <c r="E495" s="96" t="s">
        <v>64</v>
      </c>
      <c r="F495" s="9">
        <v>0</v>
      </c>
      <c r="G495" s="3">
        <v>78</v>
      </c>
      <c r="H495" s="75" t="s">
        <v>66</v>
      </c>
      <c r="I495" s="97" t="s">
        <v>2652</v>
      </c>
      <c r="M495" s="1" t="s">
        <v>4754</v>
      </c>
      <c r="N495" s="1" t="s">
        <v>4754</v>
      </c>
      <c r="O495" s="1" t="s">
        <v>4754</v>
      </c>
      <c r="P495" s="1">
        <f t="shared" si="36"/>
        <v>0</v>
      </c>
      <c r="Q495" s="1">
        <f t="shared" si="37"/>
        <v>0</v>
      </c>
      <c r="R495" s="56"/>
      <c r="S495" s="57">
        <v>0</v>
      </c>
      <c r="T495" s="47"/>
      <c r="U495" s="49"/>
      <c r="Y495" s="1" t="s">
        <v>4754</v>
      </c>
      <c r="Z495" s="1" t="s">
        <v>4754</v>
      </c>
      <c r="AA495" s="1" t="s">
        <v>4756</v>
      </c>
      <c r="AB495" s="1">
        <f t="shared" si="38"/>
        <v>1</v>
      </c>
      <c r="AC495" s="1">
        <f t="shared" si="39"/>
        <v>0</v>
      </c>
      <c r="AD495" s="59" t="s">
        <v>4756</v>
      </c>
      <c r="AE495" s="58">
        <v>0</v>
      </c>
      <c r="AF495" s="48"/>
      <c r="AG495" s="6"/>
      <c r="AH495" s="72"/>
      <c r="AI495" s="73"/>
      <c r="AJ495" s="74"/>
      <c r="AK495" s="73"/>
    </row>
    <row r="496" spans="1:37">
      <c r="A496" s="7" t="s">
        <v>2647</v>
      </c>
      <c r="B496" s="8" t="s">
        <v>2648</v>
      </c>
      <c r="C496" s="8" t="s">
        <v>2649</v>
      </c>
      <c r="D496" s="8" t="s">
        <v>2650</v>
      </c>
      <c r="E496" s="96" t="s">
        <v>64</v>
      </c>
      <c r="F496" s="9">
        <v>0</v>
      </c>
      <c r="G496" s="3">
        <v>80</v>
      </c>
      <c r="H496" s="75" t="s">
        <v>66</v>
      </c>
      <c r="I496" s="97" t="s">
        <v>2651</v>
      </c>
      <c r="M496" s="1" t="s">
        <v>4754</v>
      </c>
      <c r="N496" s="1" t="s">
        <v>4754</v>
      </c>
      <c r="O496" s="1" t="s">
        <v>4754</v>
      </c>
      <c r="P496" s="1">
        <f t="shared" si="36"/>
        <v>0</v>
      </c>
      <c r="Q496" s="1">
        <f t="shared" si="37"/>
        <v>0</v>
      </c>
      <c r="R496" s="56"/>
      <c r="S496" s="57">
        <v>0</v>
      </c>
      <c r="T496" s="47"/>
      <c r="U496" s="49"/>
      <c r="V496">
        <v>3.8889999999999998</v>
      </c>
      <c r="Y496" s="1" t="s">
        <v>4756</v>
      </c>
      <c r="Z496" s="1" t="s">
        <v>4754</v>
      </c>
      <c r="AA496" s="1" t="s">
        <v>4754</v>
      </c>
      <c r="AB496" s="1">
        <f t="shared" si="38"/>
        <v>1</v>
      </c>
      <c r="AC496" s="1">
        <f t="shared" si="39"/>
        <v>0</v>
      </c>
      <c r="AD496" s="59" t="s">
        <v>4756</v>
      </c>
      <c r="AE496" s="58">
        <v>1</v>
      </c>
      <c r="AF496" s="48">
        <v>3.8889999999999998</v>
      </c>
      <c r="AG496" s="6"/>
      <c r="AH496" s="72"/>
      <c r="AI496" s="73"/>
      <c r="AJ496" s="74"/>
      <c r="AK496" s="73"/>
    </row>
    <row r="497" spans="1:37">
      <c r="A497" s="7" t="s">
        <v>2671</v>
      </c>
      <c r="B497" s="8" t="s">
        <v>2672</v>
      </c>
      <c r="C497" s="8" t="s">
        <v>2673</v>
      </c>
      <c r="D497" s="8" t="s">
        <v>2674</v>
      </c>
      <c r="E497" s="96" t="s">
        <v>13</v>
      </c>
      <c r="F497" s="9">
        <v>0</v>
      </c>
      <c r="G497" s="3">
        <v>1</v>
      </c>
      <c r="H497" s="75" t="s">
        <v>34</v>
      </c>
      <c r="I497" s="97" t="s">
        <v>2675</v>
      </c>
      <c r="M497" s="1" t="s">
        <v>4754</v>
      </c>
      <c r="N497" s="1" t="s">
        <v>4754</v>
      </c>
      <c r="O497" s="1" t="s">
        <v>4754</v>
      </c>
      <c r="P497" s="1">
        <f t="shared" si="36"/>
        <v>0</v>
      </c>
      <c r="Q497" s="1">
        <f t="shared" si="37"/>
        <v>0</v>
      </c>
      <c r="R497" s="56"/>
      <c r="S497" s="57">
        <v>0</v>
      </c>
      <c r="T497" s="47"/>
      <c r="U497" s="49"/>
      <c r="Y497" s="1" t="s">
        <v>4754</v>
      </c>
      <c r="Z497" s="1" t="s">
        <v>4754</v>
      </c>
      <c r="AA497" s="1" t="s">
        <v>4755</v>
      </c>
      <c r="AB497" s="1">
        <f t="shared" si="38"/>
        <v>0</v>
      </c>
      <c r="AC497" s="1">
        <f t="shared" si="39"/>
        <v>1</v>
      </c>
      <c r="AD497" s="59" t="s">
        <v>4755</v>
      </c>
      <c r="AE497" s="58">
        <v>0</v>
      </c>
      <c r="AF497" s="48"/>
      <c r="AG497" s="6"/>
      <c r="AH497" s="72"/>
      <c r="AI497" s="73"/>
      <c r="AJ497" s="74"/>
      <c r="AK497" s="73"/>
    </row>
    <row r="498" spans="1:37">
      <c r="A498" s="7" t="s">
        <v>2681</v>
      </c>
      <c r="B498" s="8" t="s">
        <v>2682</v>
      </c>
      <c r="C498" s="8" t="s">
        <v>2683</v>
      </c>
      <c r="D498" s="8" t="s">
        <v>2684</v>
      </c>
      <c r="E498" s="96" t="s">
        <v>155</v>
      </c>
      <c r="F498" s="9" t="s">
        <v>2685</v>
      </c>
      <c r="G498" s="3">
        <v>2</v>
      </c>
      <c r="H498" s="75" t="s">
        <v>15</v>
      </c>
      <c r="I498" s="97" t="s">
        <v>2686</v>
      </c>
      <c r="M498" s="1" t="s">
        <v>4754</v>
      </c>
      <c r="N498" s="1" t="s">
        <v>4754</v>
      </c>
      <c r="O498" s="1" t="s">
        <v>4754</v>
      </c>
      <c r="P498" s="1">
        <f t="shared" si="36"/>
        <v>0</v>
      </c>
      <c r="Q498" s="1">
        <f t="shared" si="37"/>
        <v>0</v>
      </c>
      <c r="R498" s="56"/>
      <c r="S498" s="57">
        <v>0</v>
      </c>
      <c r="T498" s="47"/>
      <c r="U498" s="49"/>
      <c r="Y498" s="1" t="s">
        <v>4754</v>
      </c>
      <c r="Z498" s="1" t="s">
        <v>4754</v>
      </c>
      <c r="AA498" s="1" t="s">
        <v>4755</v>
      </c>
      <c r="AB498" s="1">
        <f t="shared" si="38"/>
        <v>0</v>
      </c>
      <c r="AC498" s="1">
        <f t="shared" si="39"/>
        <v>1</v>
      </c>
      <c r="AD498" s="59" t="s">
        <v>4755</v>
      </c>
      <c r="AE498" s="58">
        <v>0</v>
      </c>
      <c r="AF498" s="48"/>
      <c r="AG498" s="6"/>
      <c r="AH498" s="72"/>
      <c r="AI498" s="73"/>
      <c r="AJ498" s="74"/>
      <c r="AK498" s="73"/>
    </row>
    <row r="499" spans="1:37">
      <c r="A499" s="7" t="s">
        <v>2723</v>
      </c>
      <c r="B499" s="8" t="s">
        <v>2724</v>
      </c>
      <c r="C499" s="8" t="s">
        <v>2725</v>
      </c>
      <c r="D499" s="8" t="s">
        <v>2726</v>
      </c>
      <c r="E499" s="96" t="s">
        <v>155</v>
      </c>
      <c r="F499" s="9">
        <v>0</v>
      </c>
      <c r="G499" s="3">
        <v>2</v>
      </c>
      <c r="H499" s="75" t="s">
        <v>15</v>
      </c>
      <c r="I499" s="97" t="s">
        <v>2727</v>
      </c>
      <c r="M499" s="1" t="s">
        <v>4754</v>
      </c>
      <c r="N499" s="1" t="s">
        <v>4754</v>
      </c>
      <c r="O499" s="1" t="s">
        <v>4754</v>
      </c>
      <c r="P499" s="1">
        <f t="shared" si="36"/>
        <v>0</v>
      </c>
      <c r="Q499" s="1">
        <f t="shared" si="37"/>
        <v>0</v>
      </c>
      <c r="R499" s="56"/>
      <c r="S499" s="57">
        <v>0</v>
      </c>
      <c r="T499" s="47"/>
      <c r="U499" s="49"/>
      <c r="Y499" s="1" t="s">
        <v>4754</v>
      </c>
      <c r="Z499" s="1" t="s">
        <v>4754</v>
      </c>
      <c r="AA499" s="1" t="s">
        <v>4754</v>
      </c>
      <c r="AB499" s="1">
        <f t="shared" si="38"/>
        <v>0</v>
      </c>
      <c r="AC499" s="1">
        <f t="shared" si="39"/>
        <v>0</v>
      </c>
      <c r="AD499" s="59"/>
      <c r="AE499" s="58">
        <v>0</v>
      </c>
      <c r="AF499" s="48"/>
      <c r="AG499" s="6"/>
      <c r="AH499" s="72"/>
      <c r="AI499" s="73"/>
      <c r="AJ499" s="74"/>
      <c r="AK499" s="73"/>
    </row>
    <row r="500" spans="1:37">
      <c r="A500" s="7" t="s">
        <v>2734</v>
      </c>
      <c r="B500" s="8" t="s">
        <v>2735</v>
      </c>
      <c r="C500" s="8" t="s">
        <v>2736</v>
      </c>
      <c r="D500" s="8" t="s">
        <v>2737</v>
      </c>
      <c r="E500" s="96" t="s">
        <v>104</v>
      </c>
      <c r="F500" s="9">
        <v>0</v>
      </c>
      <c r="G500" s="3">
        <v>2</v>
      </c>
      <c r="H500" s="75" t="s">
        <v>15</v>
      </c>
      <c r="I500" s="97" t="s">
        <v>2738</v>
      </c>
      <c r="M500" s="1" t="s">
        <v>4754</v>
      </c>
      <c r="N500" s="1" t="s">
        <v>4754</v>
      </c>
      <c r="O500" s="1" t="s">
        <v>4754</v>
      </c>
      <c r="P500" s="1">
        <f t="shared" si="36"/>
        <v>0</v>
      </c>
      <c r="Q500" s="1">
        <f t="shared" si="37"/>
        <v>0</v>
      </c>
      <c r="R500" s="56"/>
      <c r="S500" s="57">
        <v>0</v>
      </c>
      <c r="T500" s="47"/>
      <c r="U500" s="49"/>
      <c r="V500">
        <v>99.99</v>
      </c>
      <c r="Y500" s="1" t="s">
        <v>4755</v>
      </c>
      <c r="Z500" s="1" t="s">
        <v>4754</v>
      </c>
      <c r="AA500" s="1" t="s">
        <v>4754</v>
      </c>
      <c r="AB500" s="1">
        <f t="shared" si="38"/>
        <v>0</v>
      </c>
      <c r="AC500" s="1">
        <f t="shared" si="39"/>
        <v>1</v>
      </c>
      <c r="AD500" s="59" t="s">
        <v>4755</v>
      </c>
      <c r="AE500" s="58">
        <v>1</v>
      </c>
      <c r="AF500" s="48">
        <v>99.99</v>
      </c>
      <c r="AG500" s="6"/>
      <c r="AH500" s="72"/>
      <c r="AI500" s="73"/>
      <c r="AJ500" s="74"/>
      <c r="AK500" s="73"/>
    </row>
    <row r="501" spans="1:37">
      <c r="A501" s="7" t="s">
        <v>2745</v>
      </c>
      <c r="B501" s="8" t="s">
        <v>2746</v>
      </c>
      <c r="C501" s="8" t="s">
        <v>2747</v>
      </c>
      <c r="D501" s="8" t="s">
        <v>2748</v>
      </c>
      <c r="E501" s="96" t="s">
        <v>13</v>
      </c>
      <c r="F501" s="9" t="s">
        <v>1717</v>
      </c>
      <c r="G501" s="3">
        <v>2</v>
      </c>
      <c r="H501" s="75" t="s">
        <v>15</v>
      </c>
      <c r="I501" s="97" t="s">
        <v>2749</v>
      </c>
      <c r="M501" s="1" t="s">
        <v>4755</v>
      </c>
      <c r="N501" s="1" t="s">
        <v>4754</v>
      </c>
      <c r="O501" s="1" t="s">
        <v>4755</v>
      </c>
      <c r="P501" s="1">
        <f t="shared" si="36"/>
        <v>0</v>
      </c>
      <c r="Q501" s="1">
        <f t="shared" si="37"/>
        <v>2</v>
      </c>
      <c r="R501" s="56" t="s">
        <v>4755</v>
      </c>
      <c r="S501" s="57">
        <v>0</v>
      </c>
      <c r="T501" s="47"/>
      <c r="U501" s="49"/>
      <c r="Y501" s="1" t="s">
        <v>4755</v>
      </c>
      <c r="Z501" s="1" t="s">
        <v>4754</v>
      </c>
      <c r="AA501" s="1" t="s">
        <v>4755</v>
      </c>
      <c r="AB501" s="1">
        <f t="shared" si="38"/>
        <v>0</v>
      </c>
      <c r="AC501" s="1">
        <f t="shared" si="39"/>
        <v>2</v>
      </c>
      <c r="AD501" s="59" t="s">
        <v>4755</v>
      </c>
      <c r="AE501" s="58">
        <v>0</v>
      </c>
      <c r="AF501" s="48"/>
      <c r="AG501" s="6"/>
      <c r="AH501" s="72"/>
      <c r="AI501" s="73"/>
      <c r="AJ501" s="74"/>
      <c r="AK501" s="73"/>
    </row>
    <row r="502" spans="1:37">
      <c r="A502" s="7" t="s">
        <v>2750</v>
      </c>
      <c r="B502" s="8" t="s">
        <v>2751</v>
      </c>
      <c r="C502" s="8" t="s">
        <v>2752</v>
      </c>
      <c r="D502" s="8" t="s">
        <v>2753</v>
      </c>
      <c r="E502" s="96" t="s">
        <v>13</v>
      </c>
      <c r="F502" s="9" t="s">
        <v>2754</v>
      </c>
      <c r="G502" s="3">
        <v>2</v>
      </c>
      <c r="H502" s="75" t="s">
        <v>15</v>
      </c>
      <c r="I502" s="97" t="s">
        <v>2755</v>
      </c>
      <c r="M502" s="1" t="s">
        <v>4756</v>
      </c>
      <c r="N502" s="1" t="s">
        <v>4754</v>
      </c>
      <c r="O502" s="1" t="s">
        <v>4754</v>
      </c>
      <c r="P502" s="1">
        <f t="shared" si="36"/>
        <v>1</v>
      </c>
      <c r="Q502" s="1">
        <f t="shared" si="37"/>
        <v>0</v>
      </c>
      <c r="R502" s="56" t="s">
        <v>4756</v>
      </c>
      <c r="S502" s="57">
        <v>0</v>
      </c>
      <c r="T502" s="47"/>
      <c r="U502" s="49"/>
      <c r="Y502" s="1" t="s">
        <v>4754</v>
      </c>
      <c r="Z502" s="1" t="s">
        <v>4756</v>
      </c>
      <c r="AA502" s="1" t="s">
        <v>4756</v>
      </c>
      <c r="AB502" s="1">
        <f t="shared" si="38"/>
        <v>2</v>
      </c>
      <c r="AC502" s="1">
        <f t="shared" si="39"/>
        <v>0</v>
      </c>
      <c r="AD502" s="59" t="s">
        <v>4756</v>
      </c>
      <c r="AE502" s="58">
        <v>0</v>
      </c>
      <c r="AF502" s="48"/>
      <c r="AG502" s="6"/>
      <c r="AH502" s="72"/>
      <c r="AI502" s="73"/>
      <c r="AJ502" s="74"/>
      <c r="AK502" s="73"/>
    </row>
    <row r="503" spans="1:37">
      <c r="A503" s="7" t="s">
        <v>2810</v>
      </c>
      <c r="B503" s="8" t="s">
        <v>2811</v>
      </c>
      <c r="C503" s="8" t="s">
        <v>2812</v>
      </c>
      <c r="D503" s="8" t="s">
        <v>2813</v>
      </c>
      <c r="E503" s="96" t="s">
        <v>64</v>
      </c>
      <c r="F503" s="9">
        <v>0</v>
      </c>
      <c r="G503" s="3">
        <v>57</v>
      </c>
      <c r="H503" s="75" t="s">
        <v>129</v>
      </c>
      <c r="I503" s="97" t="s">
        <v>2814</v>
      </c>
      <c r="M503" s="1" t="s">
        <v>4756</v>
      </c>
      <c r="N503" s="1" t="s">
        <v>4756</v>
      </c>
      <c r="O503" s="1" t="s">
        <v>4754</v>
      </c>
      <c r="P503" s="1">
        <f t="shared" si="36"/>
        <v>2</v>
      </c>
      <c r="Q503" s="1">
        <f t="shared" si="37"/>
        <v>0</v>
      </c>
      <c r="R503" s="56" t="s">
        <v>4756</v>
      </c>
      <c r="S503" s="57">
        <v>0</v>
      </c>
      <c r="T503" s="47"/>
      <c r="U503" s="49"/>
      <c r="Y503" s="1" t="s">
        <v>4754</v>
      </c>
      <c r="Z503" s="1" t="s">
        <v>4754</v>
      </c>
      <c r="AA503" s="1" t="s">
        <v>4754</v>
      </c>
      <c r="AB503" s="1">
        <f t="shared" si="38"/>
        <v>0</v>
      </c>
      <c r="AC503" s="1">
        <f t="shared" si="39"/>
        <v>0</v>
      </c>
      <c r="AD503" s="59"/>
      <c r="AE503" s="58">
        <v>0</v>
      </c>
      <c r="AF503" s="48"/>
      <c r="AG503" s="6"/>
      <c r="AH503" s="72"/>
      <c r="AI503" s="73"/>
      <c r="AJ503" s="74"/>
      <c r="AK503" s="73"/>
    </row>
    <row r="504" spans="1:37">
      <c r="A504" s="7" t="s">
        <v>2810</v>
      </c>
      <c r="B504" s="8" t="s">
        <v>2811</v>
      </c>
      <c r="C504" s="8" t="s">
        <v>2812</v>
      </c>
      <c r="D504" s="8" t="s">
        <v>2813</v>
      </c>
      <c r="E504" s="96" t="s">
        <v>64</v>
      </c>
      <c r="F504" s="9">
        <v>0</v>
      </c>
      <c r="G504" s="3">
        <v>60</v>
      </c>
      <c r="H504" s="75" t="s">
        <v>66</v>
      </c>
      <c r="I504" s="97" t="s">
        <v>2816</v>
      </c>
      <c r="M504" s="1" t="s">
        <v>4756</v>
      </c>
      <c r="N504" s="1" t="s">
        <v>4756</v>
      </c>
      <c r="O504" s="1" t="s">
        <v>4754</v>
      </c>
      <c r="P504" s="1">
        <f t="shared" si="36"/>
        <v>2</v>
      </c>
      <c r="Q504" s="1">
        <f t="shared" si="37"/>
        <v>0</v>
      </c>
      <c r="R504" s="56" t="s">
        <v>4756</v>
      </c>
      <c r="S504" s="57">
        <v>0</v>
      </c>
      <c r="T504" s="47"/>
      <c r="U504" s="49"/>
      <c r="Y504" s="1" t="s">
        <v>4754</v>
      </c>
      <c r="Z504" s="1" t="s">
        <v>4756</v>
      </c>
      <c r="AA504" s="1" t="s">
        <v>4756</v>
      </c>
      <c r="AB504" s="1">
        <f t="shared" si="38"/>
        <v>2</v>
      </c>
      <c r="AC504" s="1">
        <f t="shared" si="39"/>
        <v>0</v>
      </c>
      <c r="AD504" s="59" t="s">
        <v>4756</v>
      </c>
      <c r="AE504" s="58">
        <v>0</v>
      </c>
      <c r="AF504" s="48"/>
      <c r="AG504" s="6"/>
      <c r="AH504" s="72"/>
      <c r="AI504" s="73"/>
      <c r="AJ504" s="74"/>
      <c r="AK504" s="73"/>
    </row>
    <row r="505" spans="1:37">
      <c r="A505" s="7" t="s">
        <v>2817</v>
      </c>
      <c r="B505" s="8" t="s">
        <v>2818</v>
      </c>
      <c r="C505" s="8" t="s">
        <v>2819</v>
      </c>
      <c r="D505" s="8" t="s">
        <v>2820</v>
      </c>
      <c r="E505" s="96" t="s">
        <v>40</v>
      </c>
      <c r="F505" s="9" t="s">
        <v>2821</v>
      </c>
      <c r="G505" s="3">
        <v>2</v>
      </c>
      <c r="H505" s="75" t="s">
        <v>15</v>
      </c>
      <c r="I505" s="97" t="s">
        <v>2822</v>
      </c>
      <c r="M505" s="1" t="s">
        <v>4754</v>
      </c>
      <c r="N505" s="1" t="s">
        <v>4754</v>
      </c>
      <c r="O505" s="1" t="s">
        <v>4754</v>
      </c>
      <c r="P505" s="1">
        <f t="shared" si="36"/>
        <v>0</v>
      </c>
      <c r="Q505" s="1">
        <f t="shared" si="37"/>
        <v>0</v>
      </c>
      <c r="R505" s="56"/>
      <c r="S505" s="57">
        <v>0</v>
      </c>
      <c r="T505" s="47"/>
      <c r="U505" s="49"/>
      <c r="Y505" s="1" t="s">
        <v>4754</v>
      </c>
      <c r="Z505" s="1" t="s">
        <v>4754</v>
      </c>
      <c r="AA505" s="1" t="s">
        <v>4755</v>
      </c>
      <c r="AB505" s="1">
        <f t="shared" si="38"/>
        <v>0</v>
      </c>
      <c r="AC505" s="1">
        <f t="shared" si="39"/>
        <v>1</v>
      </c>
      <c r="AD505" s="59" t="s">
        <v>4755</v>
      </c>
      <c r="AE505" s="58">
        <v>0</v>
      </c>
      <c r="AF505" s="48"/>
      <c r="AG505" s="6"/>
      <c r="AH505" s="72"/>
      <c r="AI505" s="73"/>
      <c r="AJ505" s="74"/>
      <c r="AK505" s="73"/>
    </row>
    <row r="506" spans="1:37">
      <c r="A506" s="7" t="s">
        <v>2829</v>
      </c>
      <c r="B506" s="8" t="s">
        <v>2830</v>
      </c>
      <c r="C506" s="8" t="s">
        <v>2831</v>
      </c>
      <c r="D506" s="8" t="s">
        <v>2832</v>
      </c>
      <c r="E506" s="96" t="s">
        <v>64</v>
      </c>
      <c r="F506" s="9" t="s">
        <v>2833</v>
      </c>
      <c r="G506" s="3">
        <v>51</v>
      </c>
      <c r="H506" s="75" t="s">
        <v>66</v>
      </c>
      <c r="I506" s="97" t="s">
        <v>2834</v>
      </c>
      <c r="M506" s="1" t="s">
        <v>4756</v>
      </c>
      <c r="N506" s="1" t="s">
        <v>4754</v>
      </c>
      <c r="O506" s="1" t="s">
        <v>4754</v>
      </c>
      <c r="P506" s="1">
        <f t="shared" si="36"/>
        <v>1</v>
      </c>
      <c r="Q506" s="1">
        <f t="shared" si="37"/>
        <v>0</v>
      </c>
      <c r="R506" s="56" t="s">
        <v>4756</v>
      </c>
      <c r="S506" s="57">
        <v>0</v>
      </c>
      <c r="T506" s="47"/>
      <c r="U506" s="49"/>
      <c r="Y506" s="1" t="s">
        <v>4754</v>
      </c>
      <c r="Z506" s="1" t="s">
        <v>4754</v>
      </c>
      <c r="AA506" s="1" t="s">
        <v>4754</v>
      </c>
      <c r="AB506" s="1">
        <f t="shared" si="38"/>
        <v>0</v>
      </c>
      <c r="AC506" s="1">
        <f t="shared" si="39"/>
        <v>0</v>
      </c>
      <c r="AD506" s="59"/>
      <c r="AE506" s="58">
        <v>0</v>
      </c>
      <c r="AF506" s="48"/>
      <c r="AG506" s="6"/>
      <c r="AH506" s="72"/>
      <c r="AI506" s="73"/>
      <c r="AJ506" s="74"/>
      <c r="AK506" s="73"/>
    </row>
    <row r="507" spans="1:37">
      <c r="A507" s="7" t="s">
        <v>2860</v>
      </c>
      <c r="B507" s="8" t="s">
        <v>2861</v>
      </c>
      <c r="C507" s="8" t="s">
        <v>2862</v>
      </c>
      <c r="D507" s="8" t="s">
        <v>2863</v>
      </c>
      <c r="E507" s="96" t="s">
        <v>64</v>
      </c>
      <c r="F507" s="9" t="s">
        <v>979</v>
      </c>
      <c r="G507" s="3">
        <v>35</v>
      </c>
      <c r="H507" s="75" t="s">
        <v>323</v>
      </c>
      <c r="I507" s="97" t="s">
        <v>2864</v>
      </c>
      <c r="M507" s="1" t="s">
        <v>4754</v>
      </c>
      <c r="N507" s="1" t="s">
        <v>4754</v>
      </c>
      <c r="O507" s="1" t="s">
        <v>4755</v>
      </c>
      <c r="P507" s="1">
        <f t="shared" si="36"/>
        <v>0</v>
      </c>
      <c r="Q507" s="1">
        <f t="shared" si="37"/>
        <v>1</v>
      </c>
      <c r="R507" s="56" t="s">
        <v>4755</v>
      </c>
      <c r="S507" s="57">
        <v>0</v>
      </c>
      <c r="T507" s="47"/>
      <c r="U507" s="49"/>
      <c r="Y507" s="1" t="s">
        <v>4754</v>
      </c>
      <c r="Z507" s="1" t="s">
        <v>4754</v>
      </c>
      <c r="AA507" s="1" t="s">
        <v>4754</v>
      </c>
      <c r="AB507" s="1">
        <f t="shared" si="38"/>
        <v>0</v>
      </c>
      <c r="AC507" s="1">
        <f t="shared" si="39"/>
        <v>0</v>
      </c>
      <c r="AD507" s="59"/>
      <c r="AE507" s="58">
        <v>0</v>
      </c>
      <c r="AF507" s="48"/>
      <c r="AG507" s="6"/>
      <c r="AH507" s="72"/>
      <c r="AI507" s="73"/>
      <c r="AJ507" s="74"/>
      <c r="AK507" s="73"/>
    </row>
    <row r="508" spans="1:37">
      <c r="A508" s="7" t="s">
        <v>2865</v>
      </c>
      <c r="B508" s="8" t="s">
        <v>2866</v>
      </c>
      <c r="C508" s="8" t="s">
        <v>2867</v>
      </c>
      <c r="D508" s="8" t="s">
        <v>1853</v>
      </c>
      <c r="E508" s="96" t="s">
        <v>64</v>
      </c>
      <c r="F508" s="9">
        <v>0</v>
      </c>
      <c r="G508" s="3">
        <v>75</v>
      </c>
      <c r="H508" s="75" t="s">
        <v>66</v>
      </c>
      <c r="I508" s="97" t="s">
        <v>2868</v>
      </c>
      <c r="M508" s="1" t="s">
        <v>4756</v>
      </c>
      <c r="N508" s="1" t="s">
        <v>4754</v>
      </c>
      <c r="O508" s="1" t="s">
        <v>4754</v>
      </c>
      <c r="P508" s="1">
        <f t="shared" si="36"/>
        <v>1</v>
      </c>
      <c r="Q508" s="1">
        <f t="shared" si="37"/>
        <v>0</v>
      </c>
      <c r="R508" s="56" t="s">
        <v>4756</v>
      </c>
      <c r="S508" s="57">
        <v>0</v>
      </c>
      <c r="T508" s="47"/>
      <c r="U508" s="49"/>
      <c r="Y508" s="1" t="s">
        <v>4754</v>
      </c>
      <c r="Z508" s="1" t="s">
        <v>4754</v>
      </c>
      <c r="AA508" s="1" t="s">
        <v>4754</v>
      </c>
      <c r="AB508" s="1">
        <f t="shared" si="38"/>
        <v>0</v>
      </c>
      <c r="AC508" s="1">
        <f t="shared" si="39"/>
        <v>0</v>
      </c>
      <c r="AD508" s="59"/>
      <c r="AE508" s="58">
        <v>0</v>
      </c>
      <c r="AF508" s="48"/>
      <c r="AG508" s="6"/>
      <c r="AH508" s="72"/>
      <c r="AI508" s="73"/>
      <c r="AJ508" s="74"/>
      <c r="AK508" s="73"/>
    </row>
    <row r="509" spans="1:37">
      <c r="A509" s="7" t="s">
        <v>2874</v>
      </c>
      <c r="B509" s="8" t="s">
        <v>2875</v>
      </c>
      <c r="C509" s="8" t="s">
        <v>2876</v>
      </c>
      <c r="D509" s="8" t="s">
        <v>2877</v>
      </c>
      <c r="E509" s="96" t="s">
        <v>64</v>
      </c>
      <c r="F509" s="9" t="s">
        <v>2878</v>
      </c>
      <c r="G509" s="3">
        <v>54</v>
      </c>
      <c r="H509" s="75" t="s">
        <v>358</v>
      </c>
      <c r="I509" s="97" t="s">
        <v>2879</v>
      </c>
      <c r="M509" s="1" t="s">
        <v>4754</v>
      </c>
      <c r="N509" s="1" t="s">
        <v>4754</v>
      </c>
      <c r="O509" s="1" t="s">
        <v>4754</v>
      </c>
      <c r="P509" s="1">
        <f t="shared" si="36"/>
        <v>0</v>
      </c>
      <c r="Q509" s="1">
        <f t="shared" si="37"/>
        <v>0</v>
      </c>
      <c r="R509" s="56"/>
      <c r="S509" s="57">
        <v>0</v>
      </c>
      <c r="T509" s="47"/>
      <c r="U509" s="49"/>
      <c r="Y509" s="1" t="s">
        <v>4754</v>
      </c>
      <c r="Z509" s="1" t="s">
        <v>4754</v>
      </c>
      <c r="AA509" s="1" t="s">
        <v>4754</v>
      </c>
      <c r="AB509" s="1">
        <f t="shared" si="38"/>
        <v>0</v>
      </c>
      <c r="AC509" s="1">
        <f t="shared" si="39"/>
        <v>0</v>
      </c>
      <c r="AD509" s="59"/>
      <c r="AE509" s="58">
        <v>0</v>
      </c>
      <c r="AF509" s="48"/>
      <c r="AG509" s="6"/>
      <c r="AH509" s="72"/>
      <c r="AI509" s="73"/>
      <c r="AJ509" s="74"/>
      <c r="AK509" s="73"/>
    </row>
    <row r="510" spans="1:37">
      <c r="A510" s="7" t="s">
        <v>2880</v>
      </c>
      <c r="B510" s="8" t="s">
        <v>2881</v>
      </c>
      <c r="C510" s="8" t="s">
        <v>2882</v>
      </c>
      <c r="D510" s="8" t="s">
        <v>2883</v>
      </c>
      <c r="E510" s="96" t="s">
        <v>697</v>
      </c>
      <c r="F510" s="9" t="s">
        <v>2884</v>
      </c>
      <c r="G510" s="3">
        <v>24</v>
      </c>
      <c r="H510" s="75" t="s">
        <v>66</v>
      </c>
      <c r="I510" s="97" t="s">
        <v>2885</v>
      </c>
      <c r="M510" s="1" t="s">
        <v>4756</v>
      </c>
      <c r="N510" s="1" t="s">
        <v>4756</v>
      </c>
      <c r="O510" s="1" t="s">
        <v>4754</v>
      </c>
      <c r="P510" s="1">
        <f t="shared" si="36"/>
        <v>2</v>
      </c>
      <c r="Q510" s="1">
        <f t="shared" si="37"/>
        <v>0</v>
      </c>
      <c r="R510" s="56" t="s">
        <v>4756</v>
      </c>
      <c r="S510" s="57">
        <v>0</v>
      </c>
      <c r="T510" s="47"/>
      <c r="U510" s="49"/>
      <c r="Y510" s="1" t="s">
        <v>4756</v>
      </c>
      <c r="Z510" s="1" t="s">
        <v>4754</v>
      </c>
      <c r="AA510" s="1" t="s">
        <v>4756</v>
      </c>
      <c r="AB510" s="1">
        <f t="shared" si="38"/>
        <v>2</v>
      </c>
      <c r="AC510" s="1">
        <f t="shared" si="39"/>
        <v>0</v>
      </c>
      <c r="AD510" s="59" t="s">
        <v>4756</v>
      </c>
      <c r="AE510" s="58">
        <v>0</v>
      </c>
      <c r="AF510" s="48"/>
      <c r="AG510" s="6"/>
      <c r="AH510" s="72"/>
      <c r="AI510" s="73"/>
      <c r="AJ510" s="74"/>
      <c r="AK510" s="73"/>
    </row>
    <row r="511" spans="1:37">
      <c r="A511" s="7" t="s">
        <v>2897</v>
      </c>
      <c r="B511" s="8" t="s">
        <v>2898</v>
      </c>
      <c r="C511" s="8" t="s">
        <v>2899</v>
      </c>
      <c r="D511" s="8" t="s">
        <v>448</v>
      </c>
      <c r="E511" s="96" t="s">
        <v>27</v>
      </c>
      <c r="F511" s="9">
        <v>0</v>
      </c>
      <c r="G511" s="3">
        <v>2</v>
      </c>
      <c r="H511" s="75" t="s">
        <v>15</v>
      </c>
      <c r="I511" s="97" t="s">
        <v>2900</v>
      </c>
      <c r="M511" s="1" t="s">
        <v>4754</v>
      </c>
      <c r="N511" s="1" t="s">
        <v>4755</v>
      </c>
      <c r="O511" s="1" t="s">
        <v>4754</v>
      </c>
      <c r="P511" s="1">
        <f t="shared" si="36"/>
        <v>0</v>
      </c>
      <c r="Q511" s="1">
        <f t="shared" si="37"/>
        <v>1</v>
      </c>
      <c r="R511" s="56" t="s">
        <v>4755</v>
      </c>
      <c r="S511" s="57">
        <v>0</v>
      </c>
      <c r="T511" s="47"/>
      <c r="U511" s="49"/>
      <c r="Y511" s="1" t="s">
        <v>4755</v>
      </c>
      <c r="Z511" s="1" t="s">
        <v>4754</v>
      </c>
      <c r="AA511" s="1" t="s">
        <v>4754</v>
      </c>
      <c r="AB511" s="1">
        <f t="shared" si="38"/>
        <v>0</v>
      </c>
      <c r="AC511" s="1">
        <f t="shared" si="39"/>
        <v>1</v>
      </c>
      <c r="AD511" s="59" t="s">
        <v>4755</v>
      </c>
      <c r="AE511" s="58">
        <v>0</v>
      </c>
      <c r="AF511" s="48"/>
      <c r="AG511" s="6"/>
      <c r="AH511" s="72"/>
      <c r="AI511" s="73"/>
      <c r="AJ511" s="74"/>
      <c r="AK511" s="73"/>
    </row>
    <row r="512" spans="1:37">
      <c r="A512" s="7" t="s">
        <v>2901</v>
      </c>
      <c r="B512" s="8" t="s">
        <v>2902</v>
      </c>
      <c r="C512" s="8" t="s">
        <v>2903</v>
      </c>
      <c r="D512" s="8" t="s">
        <v>2904</v>
      </c>
      <c r="E512" s="96" t="s">
        <v>966</v>
      </c>
      <c r="F512" s="9" t="s">
        <v>2905</v>
      </c>
      <c r="G512" s="3">
        <v>2</v>
      </c>
      <c r="H512" s="75" t="s">
        <v>15</v>
      </c>
      <c r="I512" s="97" t="s">
        <v>2906</v>
      </c>
      <c r="M512" s="1" t="s">
        <v>4755</v>
      </c>
      <c r="N512" s="1" t="s">
        <v>4755</v>
      </c>
      <c r="O512" s="1" t="s">
        <v>4754</v>
      </c>
      <c r="P512" s="1">
        <f t="shared" si="36"/>
        <v>0</v>
      </c>
      <c r="Q512" s="1">
        <f t="shared" si="37"/>
        <v>2</v>
      </c>
      <c r="R512" s="56" t="s">
        <v>4755</v>
      </c>
      <c r="S512" s="57">
        <v>0</v>
      </c>
      <c r="T512" s="47"/>
      <c r="U512" s="49"/>
      <c r="Y512" s="1" t="s">
        <v>4754</v>
      </c>
      <c r="Z512" s="1" t="s">
        <v>4754</v>
      </c>
      <c r="AA512" s="1" t="s">
        <v>4754</v>
      </c>
      <c r="AB512" s="1">
        <f t="shared" si="38"/>
        <v>0</v>
      </c>
      <c r="AC512" s="1">
        <f t="shared" si="39"/>
        <v>0</v>
      </c>
      <c r="AD512" s="59"/>
      <c r="AE512" s="58">
        <v>0</v>
      </c>
      <c r="AF512" s="48"/>
      <c r="AG512" s="6"/>
      <c r="AH512" s="72"/>
      <c r="AI512" s="73"/>
      <c r="AJ512" s="74"/>
      <c r="AK512" s="73"/>
    </row>
    <row r="513" spans="1:37">
      <c r="A513" s="7" t="s">
        <v>2907</v>
      </c>
      <c r="B513" s="8" t="s">
        <v>2908</v>
      </c>
      <c r="C513" s="8" t="s">
        <v>2909</v>
      </c>
      <c r="D513" s="8" t="s">
        <v>2910</v>
      </c>
      <c r="E513" s="96" t="s">
        <v>104</v>
      </c>
      <c r="F513" s="9">
        <v>0</v>
      </c>
      <c r="G513" s="3">
        <v>2</v>
      </c>
      <c r="H513" s="75" t="s">
        <v>15</v>
      </c>
      <c r="I513" s="97" t="s">
        <v>2911</v>
      </c>
      <c r="M513" s="1" t="s">
        <v>4754</v>
      </c>
      <c r="N513" s="1" t="s">
        <v>4754</v>
      </c>
      <c r="O513" s="1" t="s">
        <v>4754</v>
      </c>
      <c r="P513" s="1">
        <f t="shared" si="36"/>
        <v>0</v>
      </c>
      <c r="Q513" s="1">
        <f t="shared" si="37"/>
        <v>0</v>
      </c>
      <c r="R513" s="56"/>
      <c r="S513" s="57">
        <v>0</v>
      </c>
      <c r="T513" s="47"/>
      <c r="U513" s="49"/>
      <c r="Y513" s="1" t="s">
        <v>4754</v>
      </c>
      <c r="Z513" s="1" t="s">
        <v>4754</v>
      </c>
      <c r="AA513" s="1" t="s">
        <v>4754</v>
      </c>
      <c r="AB513" s="1">
        <f t="shared" si="38"/>
        <v>0</v>
      </c>
      <c r="AC513" s="1">
        <f t="shared" si="39"/>
        <v>0</v>
      </c>
      <c r="AD513" s="59"/>
      <c r="AE513" s="58">
        <v>0</v>
      </c>
      <c r="AF513" s="48"/>
      <c r="AG513" s="6"/>
      <c r="AH513" s="72"/>
      <c r="AI513" s="73"/>
      <c r="AJ513" s="74"/>
      <c r="AK513" s="73"/>
    </row>
    <row r="514" spans="1:37">
      <c r="A514" s="7" t="s">
        <v>2934</v>
      </c>
      <c r="B514" s="8" t="s">
        <v>2935</v>
      </c>
      <c r="C514" s="8" t="s">
        <v>2936</v>
      </c>
      <c r="D514" s="8" t="s">
        <v>2937</v>
      </c>
      <c r="E514" s="96" t="s">
        <v>97</v>
      </c>
      <c r="F514" s="9" t="s">
        <v>2938</v>
      </c>
      <c r="G514" s="3">
        <v>2</v>
      </c>
      <c r="H514" s="75" t="s">
        <v>15</v>
      </c>
      <c r="I514" s="97" t="s">
        <v>2939</v>
      </c>
      <c r="M514" s="1" t="s">
        <v>4754</v>
      </c>
      <c r="N514" s="1" t="s">
        <v>4754</v>
      </c>
      <c r="O514" s="1" t="s">
        <v>4754</v>
      </c>
      <c r="P514" s="1">
        <f t="shared" si="36"/>
        <v>0</v>
      </c>
      <c r="Q514" s="1">
        <f t="shared" si="37"/>
        <v>0</v>
      </c>
      <c r="R514" s="56"/>
      <c r="S514" s="57">
        <v>0</v>
      </c>
      <c r="T514" s="47"/>
      <c r="U514" s="49"/>
      <c r="Y514" s="1" t="s">
        <v>4754</v>
      </c>
      <c r="Z514" s="1" t="s">
        <v>4754</v>
      </c>
      <c r="AA514" s="1" t="s">
        <v>4754</v>
      </c>
      <c r="AB514" s="1">
        <f t="shared" si="38"/>
        <v>0</v>
      </c>
      <c r="AC514" s="1">
        <f t="shared" si="39"/>
        <v>0</v>
      </c>
      <c r="AD514" s="59"/>
      <c r="AE514" s="58">
        <v>0</v>
      </c>
      <c r="AF514" s="48"/>
      <c r="AG514" s="6"/>
      <c r="AH514" s="72"/>
      <c r="AI514" s="73"/>
      <c r="AJ514" s="74"/>
      <c r="AK514" s="73"/>
    </row>
    <row r="515" spans="1:37">
      <c r="A515" s="7" t="s">
        <v>2950</v>
      </c>
      <c r="B515" s="8" t="s">
        <v>2951</v>
      </c>
      <c r="C515" s="8" t="s">
        <v>2952</v>
      </c>
      <c r="D515" s="8" t="s">
        <v>2953</v>
      </c>
      <c r="E515" s="96" t="s">
        <v>13</v>
      </c>
      <c r="F515" s="9" t="s">
        <v>2954</v>
      </c>
      <c r="G515" s="3">
        <v>2</v>
      </c>
      <c r="H515" s="75" t="s">
        <v>15</v>
      </c>
      <c r="I515" s="97" t="s">
        <v>2955</v>
      </c>
      <c r="M515" s="1" t="s">
        <v>4754</v>
      </c>
      <c r="N515" s="1" t="s">
        <v>4755</v>
      </c>
      <c r="O515" s="1" t="s">
        <v>4754</v>
      </c>
      <c r="P515" s="1">
        <f t="shared" ref="P515:P578" si="40">(COUNTIF(M515:O515,"Free"))+COUNTIF(M515:O515,"NTA/Free")</f>
        <v>0</v>
      </c>
      <c r="Q515" s="1">
        <f t="shared" ref="Q515:Q578" si="41">(COUNTIF(M515:O515,"NTA"))+COUNTIF(M515:O515,"NTA/Free")</f>
        <v>1</v>
      </c>
      <c r="R515" s="56" t="s">
        <v>4755</v>
      </c>
      <c r="S515" s="57">
        <v>0</v>
      </c>
      <c r="T515" s="47"/>
      <c r="U515" s="49"/>
      <c r="Y515" s="1" t="s">
        <v>4755</v>
      </c>
      <c r="Z515" s="1" t="s">
        <v>4755</v>
      </c>
      <c r="AA515" s="1" t="s">
        <v>4754</v>
      </c>
      <c r="AB515" s="1">
        <f t="shared" ref="AB515:AB578" si="42">(COUNTIF(Y515:AA515,"Free"))+COUNTIF(Y515:AA515,"NTA/Free")</f>
        <v>0</v>
      </c>
      <c r="AC515" s="1">
        <f t="shared" ref="AC515:AC578" si="43">(COUNTIF(Y515:AA515,"NTA"))+COUNTIF(Y515:AA515,"NTA/Free")</f>
        <v>2</v>
      </c>
      <c r="AD515" s="59" t="s">
        <v>4755</v>
      </c>
      <c r="AE515" s="58">
        <v>0</v>
      </c>
      <c r="AF515" s="48"/>
      <c r="AG515" s="6"/>
      <c r="AH515" s="72"/>
      <c r="AI515" s="73"/>
      <c r="AJ515" s="74"/>
      <c r="AK515" s="73"/>
    </row>
    <row r="516" spans="1:37">
      <c r="A516" s="7" t="s">
        <v>2956</v>
      </c>
      <c r="B516" s="8" t="s">
        <v>2957</v>
      </c>
      <c r="C516" s="8" t="s">
        <v>2958</v>
      </c>
      <c r="D516" s="8" t="s">
        <v>2959</v>
      </c>
      <c r="E516" s="96" t="s">
        <v>64</v>
      </c>
      <c r="F516" s="9" t="s">
        <v>2960</v>
      </c>
      <c r="G516" s="3">
        <v>56</v>
      </c>
      <c r="H516" s="75" t="s">
        <v>129</v>
      </c>
      <c r="I516" s="97" t="s">
        <v>2961</v>
      </c>
      <c r="M516" s="1" t="s">
        <v>4754</v>
      </c>
      <c r="N516" s="1" t="s">
        <v>4756</v>
      </c>
      <c r="O516" s="1" t="s">
        <v>4756</v>
      </c>
      <c r="P516" s="1">
        <f t="shared" si="40"/>
        <v>2</v>
      </c>
      <c r="Q516" s="1">
        <f t="shared" si="41"/>
        <v>0</v>
      </c>
      <c r="R516" s="56" t="s">
        <v>4756</v>
      </c>
      <c r="S516" s="57">
        <v>0</v>
      </c>
      <c r="T516" s="47"/>
      <c r="U516" s="49"/>
      <c r="X516">
        <v>0.63919999999999999</v>
      </c>
      <c r="Y516" s="1" t="s">
        <v>4754</v>
      </c>
      <c r="Z516" s="1" t="s">
        <v>4754</v>
      </c>
      <c r="AA516" s="1" t="s">
        <v>4756</v>
      </c>
      <c r="AB516" s="1">
        <f t="shared" si="42"/>
        <v>1</v>
      </c>
      <c r="AC516" s="1">
        <f t="shared" si="43"/>
        <v>0</v>
      </c>
      <c r="AD516" s="59" t="s">
        <v>4756</v>
      </c>
      <c r="AE516" s="58">
        <v>1</v>
      </c>
      <c r="AF516" s="48">
        <v>0.63919999999999999</v>
      </c>
      <c r="AG516" s="6"/>
      <c r="AH516" s="72"/>
      <c r="AI516" s="73"/>
      <c r="AJ516" s="74"/>
      <c r="AK516" s="73"/>
    </row>
    <row r="517" spans="1:37">
      <c r="A517" s="7" t="s">
        <v>2962</v>
      </c>
      <c r="B517" s="8" t="s">
        <v>2963</v>
      </c>
      <c r="C517" s="8" t="s">
        <v>2964</v>
      </c>
      <c r="D517" s="8" t="s">
        <v>2965</v>
      </c>
      <c r="E517" s="96" t="s">
        <v>155</v>
      </c>
      <c r="F517" s="9">
        <v>0</v>
      </c>
      <c r="G517" s="3">
        <v>2</v>
      </c>
      <c r="H517" s="75" t="s">
        <v>15</v>
      </c>
      <c r="I517" s="97" t="s">
        <v>2966</v>
      </c>
      <c r="M517" s="1" t="s">
        <v>4755</v>
      </c>
      <c r="N517" s="1" t="s">
        <v>4754</v>
      </c>
      <c r="O517" s="1" t="s">
        <v>4754</v>
      </c>
      <c r="P517" s="1">
        <f t="shared" si="40"/>
        <v>0</v>
      </c>
      <c r="Q517" s="1">
        <f t="shared" si="41"/>
        <v>1</v>
      </c>
      <c r="R517" s="56" t="s">
        <v>4755</v>
      </c>
      <c r="S517" s="57">
        <v>0</v>
      </c>
      <c r="T517" s="47"/>
      <c r="U517" s="49"/>
      <c r="Y517" s="1" t="s">
        <v>4754</v>
      </c>
      <c r="Z517" s="1" t="s">
        <v>4755</v>
      </c>
      <c r="AA517" s="1" t="s">
        <v>4754</v>
      </c>
      <c r="AB517" s="1">
        <f t="shared" si="42"/>
        <v>0</v>
      </c>
      <c r="AC517" s="1">
        <f t="shared" si="43"/>
        <v>1</v>
      </c>
      <c r="AD517" s="59" t="s">
        <v>4755</v>
      </c>
      <c r="AE517" s="58">
        <v>0</v>
      </c>
      <c r="AF517" s="48"/>
      <c r="AG517" s="6"/>
      <c r="AH517" s="72"/>
      <c r="AI517" s="73"/>
      <c r="AJ517" s="74"/>
      <c r="AK517" s="73"/>
    </row>
    <row r="518" spans="1:37">
      <c r="A518" s="7" t="s">
        <v>2967</v>
      </c>
      <c r="B518" s="8" t="s">
        <v>2968</v>
      </c>
      <c r="C518" s="8" t="s">
        <v>2969</v>
      </c>
      <c r="D518" s="8" t="s">
        <v>2970</v>
      </c>
      <c r="E518" s="96" t="s">
        <v>64</v>
      </c>
      <c r="F518" s="9" t="s">
        <v>2971</v>
      </c>
      <c r="G518" s="3">
        <v>53</v>
      </c>
      <c r="H518" s="75" t="s">
        <v>129</v>
      </c>
      <c r="I518" s="97" t="s">
        <v>2972</v>
      </c>
      <c r="M518" s="1" t="s">
        <v>4756</v>
      </c>
      <c r="N518" s="1" t="s">
        <v>4754</v>
      </c>
      <c r="O518" s="1" t="s">
        <v>4754</v>
      </c>
      <c r="P518" s="1">
        <f t="shared" si="40"/>
        <v>1</v>
      </c>
      <c r="Q518" s="1">
        <f t="shared" si="41"/>
        <v>0</v>
      </c>
      <c r="R518" s="56" t="s">
        <v>4756</v>
      </c>
      <c r="S518" s="57">
        <v>0</v>
      </c>
      <c r="T518" s="47"/>
      <c r="U518" s="49"/>
      <c r="Y518" s="1" t="s">
        <v>4754</v>
      </c>
      <c r="Z518" s="1" t="s">
        <v>4754</v>
      </c>
      <c r="AA518" s="1" t="s">
        <v>4754</v>
      </c>
      <c r="AB518" s="1">
        <f t="shared" si="42"/>
        <v>0</v>
      </c>
      <c r="AC518" s="1">
        <f t="shared" si="43"/>
        <v>0</v>
      </c>
      <c r="AD518" s="59"/>
      <c r="AE518" s="58">
        <v>0</v>
      </c>
      <c r="AF518" s="48"/>
      <c r="AG518" s="6"/>
      <c r="AH518" s="72"/>
      <c r="AI518" s="73"/>
      <c r="AJ518" s="74"/>
      <c r="AK518" s="73"/>
    </row>
    <row r="519" spans="1:37">
      <c r="A519" s="7" t="s">
        <v>2979</v>
      </c>
      <c r="B519" s="8" t="s">
        <v>2980</v>
      </c>
      <c r="C519" s="8" t="s">
        <v>2981</v>
      </c>
      <c r="D519" s="8" t="s">
        <v>2982</v>
      </c>
      <c r="E519" s="96" t="s">
        <v>13</v>
      </c>
      <c r="F519" s="9" t="s">
        <v>2983</v>
      </c>
      <c r="G519" s="3">
        <v>2</v>
      </c>
      <c r="H519" s="75" t="s">
        <v>15</v>
      </c>
      <c r="I519" s="97" t="s">
        <v>2984</v>
      </c>
      <c r="M519" s="1" t="s">
        <v>4755</v>
      </c>
      <c r="N519" s="1" t="s">
        <v>4754</v>
      </c>
      <c r="O519" s="1" t="s">
        <v>4754</v>
      </c>
      <c r="P519" s="1">
        <f t="shared" si="40"/>
        <v>0</v>
      </c>
      <c r="Q519" s="1">
        <f t="shared" si="41"/>
        <v>1</v>
      </c>
      <c r="R519" s="56" t="s">
        <v>4755</v>
      </c>
      <c r="S519" s="57">
        <v>0</v>
      </c>
      <c r="T519" s="47"/>
      <c r="U519" s="49"/>
      <c r="Y519" s="1" t="s">
        <v>4754</v>
      </c>
      <c r="Z519" s="1" t="s">
        <v>4755</v>
      </c>
      <c r="AA519" s="1" t="s">
        <v>4754</v>
      </c>
      <c r="AB519" s="1">
        <f t="shared" si="42"/>
        <v>0</v>
      </c>
      <c r="AC519" s="1">
        <f t="shared" si="43"/>
        <v>1</v>
      </c>
      <c r="AD519" s="59" t="s">
        <v>4755</v>
      </c>
      <c r="AE519" s="58">
        <v>0</v>
      </c>
      <c r="AF519" s="48"/>
      <c r="AG519" s="6"/>
      <c r="AH519" s="72"/>
      <c r="AI519" s="73"/>
      <c r="AJ519" s="74"/>
      <c r="AK519" s="73"/>
    </row>
    <row r="520" spans="1:37">
      <c r="A520" s="7" t="s">
        <v>2997</v>
      </c>
      <c r="B520" s="8" t="s">
        <v>2998</v>
      </c>
      <c r="C520" s="8" t="s">
        <v>2999</v>
      </c>
      <c r="D520" s="8" t="s">
        <v>3000</v>
      </c>
      <c r="E520" s="96" t="s">
        <v>155</v>
      </c>
      <c r="F520" s="9" t="s">
        <v>3001</v>
      </c>
      <c r="G520" s="3">
        <v>1</v>
      </c>
      <c r="H520" s="75" t="s">
        <v>34</v>
      </c>
      <c r="I520" s="97" t="s">
        <v>3002</v>
      </c>
      <c r="M520" s="1" t="s">
        <v>4754</v>
      </c>
      <c r="N520" s="1" t="s">
        <v>4755</v>
      </c>
      <c r="O520" s="1" t="s">
        <v>4754</v>
      </c>
      <c r="P520" s="1">
        <f t="shared" si="40"/>
        <v>0</v>
      </c>
      <c r="Q520" s="1">
        <f t="shared" si="41"/>
        <v>1</v>
      </c>
      <c r="R520" s="56" t="s">
        <v>4755</v>
      </c>
      <c r="S520" s="57">
        <v>0</v>
      </c>
      <c r="T520" s="47"/>
      <c r="U520" s="49"/>
      <c r="Y520" s="1" t="s">
        <v>4754</v>
      </c>
      <c r="Z520" s="1" t="s">
        <v>4754</v>
      </c>
      <c r="AA520" s="1" t="s">
        <v>4754</v>
      </c>
      <c r="AB520" s="1">
        <f t="shared" si="42"/>
        <v>0</v>
      </c>
      <c r="AC520" s="1">
        <f t="shared" si="43"/>
        <v>0</v>
      </c>
      <c r="AD520" s="59"/>
      <c r="AE520" s="58">
        <v>0</v>
      </c>
      <c r="AF520" s="48"/>
      <c r="AG520" s="6"/>
      <c r="AH520" s="72"/>
      <c r="AI520" s="73"/>
      <c r="AJ520" s="74"/>
      <c r="AK520" s="73"/>
    </row>
    <row r="521" spans="1:37">
      <c r="A521" s="7" t="s">
        <v>3003</v>
      </c>
      <c r="B521" s="8" t="s">
        <v>3004</v>
      </c>
      <c r="C521" s="8" t="s">
        <v>3005</v>
      </c>
      <c r="D521" s="8" t="s">
        <v>3006</v>
      </c>
      <c r="E521" s="96" t="s">
        <v>135</v>
      </c>
      <c r="F521" s="9">
        <v>0</v>
      </c>
      <c r="G521" s="3">
        <v>59</v>
      </c>
      <c r="H521" s="75" t="s">
        <v>66</v>
      </c>
      <c r="I521" s="97" t="s">
        <v>3007</v>
      </c>
      <c r="M521" s="1" t="s">
        <v>4754</v>
      </c>
      <c r="N521" s="1" t="s">
        <v>4754</v>
      </c>
      <c r="O521" s="1" t="s">
        <v>4756</v>
      </c>
      <c r="P521" s="1">
        <f t="shared" si="40"/>
        <v>1</v>
      </c>
      <c r="Q521" s="1">
        <f t="shared" si="41"/>
        <v>0</v>
      </c>
      <c r="R521" s="56" t="s">
        <v>4756</v>
      </c>
      <c r="S521" s="57">
        <v>0</v>
      </c>
      <c r="T521" s="47"/>
      <c r="U521" s="49"/>
      <c r="Y521" s="1" t="s">
        <v>4754</v>
      </c>
      <c r="Z521" s="1" t="s">
        <v>4754</v>
      </c>
      <c r="AA521" s="1" t="s">
        <v>4756</v>
      </c>
      <c r="AB521" s="1">
        <f t="shared" si="42"/>
        <v>1</v>
      </c>
      <c r="AC521" s="1">
        <f t="shared" si="43"/>
        <v>0</v>
      </c>
      <c r="AD521" s="59" t="s">
        <v>4756</v>
      </c>
      <c r="AE521" s="58">
        <v>0</v>
      </c>
      <c r="AF521" s="48"/>
      <c r="AG521" s="6"/>
      <c r="AH521" s="72"/>
      <c r="AI521" s="73"/>
      <c r="AJ521" s="74"/>
      <c r="AK521" s="73"/>
    </row>
    <row r="522" spans="1:37">
      <c r="A522" s="7" t="s">
        <v>3008</v>
      </c>
      <c r="B522" s="8" t="s">
        <v>3009</v>
      </c>
      <c r="C522" s="8" t="s">
        <v>3010</v>
      </c>
      <c r="D522" s="8" t="s">
        <v>3011</v>
      </c>
      <c r="E522" s="96" t="s">
        <v>304</v>
      </c>
      <c r="F522" s="9" t="s">
        <v>3012</v>
      </c>
      <c r="G522" s="3">
        <v>91</v>
      </c>
      <c r="H522" s="75" t="s">
        <v>8</v>
      </c>
      <c r="I522" s="97" t="s">
        <v>3016</v>
      </c>
      <c r="M522" s="1" t="s">
        <v>4754</v>
      </c>
      <c r="N522" s="1" t="s">
        <v>4754</v>
      </c>
      <c r="O522" s="1" t="s">
        <v>4754</v>
      </c>
      <c r="P522" s="1">
        <f t="shared" si="40"/>
        <v>0</v>
      </c>
      <c r="Q522" s="1">
        <f t="shared" si="41"/>
        <v>0</v>
      </c>
      <c r="R522" s="56"/>
      <c r="S522" s="57">
        <v>0</v>
      </c>
      <c r="T522" s="47"/>
      <c r="U522" s="49"/>
      <c r="Y522" s="1" t="s">
        <v>4754</v>
      </c>
      <c r="Z522" s="1" t="s">
        <v>4754</v>
      </c>
      <c r="AA522" s="1" t="s">
        <v>4754</v>
      </c>
      <c r="AB522" s="1">
        <f t="shared" si="42"/>
        <v>0</v>
      </c>
      <c r="AC522" s="1">
        <f t="shared" si="43"/>
        <v>0</v>
      </c>
      <c r="AD522" s="59"/>
      <c r="AE522" s="58">
        <v>0</v>
      </c>
      <c r="AF522" s="48"/>
      <c r="AG522" s="6"/>
      <c r="AH522" s="72"/>
      <c r="AI522" s="73"/>
      <c r="AJ522" s="74"/>
      <c r="AK522" s="73"/>
    </row>
    <row r="523" spans="1:37">
      <c r="A523" s="7" t="s">
        <v>3008</v>
      </c>
      <c r="B523" s="8" t="s">
        <v>3009</v>
      </c>
      <c r="C523" s="8" t="s">
        <v>3010</v>
      </c>
      <c r="D523" s="8" t="s">
        <v>3011</v>
      </c>
      <c r="E523" s="96" t="s">
        <v>304</v>
      </c>
      <c r="F523" s="9" t="s">
        <v>3012</v>
      </c>
      <c r="G523" s="3">
        <v>92</v>
      </c>
      <c r="H523" s="75" t="s">
        <v>231</v>
      </c>
      <c r="I523" s="97" t="s">
        <v>3015</v>
      </c>
      <c r="M523" s="1" t="s">
        <v>4754</v>
      </c>
      <c r="N523" s="1" t="s">
        <v>4754</v>
      </c>
      <c r="O523" s="1" t="s">
        <v>4754</v>
      </c>
      <c r="P523" s="1">
        <f t="shared" si="40"/>
        <v>0</v>
      </c>
      <c r="Q523" s="1">
        <f t="shared" si="41"/>
        <v>0</v>
      </c>
      <c r="R523" s="56"/>
      <c r="S523" s="57">
        <v>0</v>
      </c>
      <c r="T523" s="47"/>
      <c r="U523" s="49"/>
      <c r="Y523" s="1" t="s">
        <v>4754</v>
      </c>
      <c r="Z523" s="1" t="s">
        <v>4754</v>
      </c>
      <c r="AA523" s="1" t="s">
        <v>4754</v>
      </c>
      <c r="AB523" s="1">
        <f t="shared" si="42"/>
        <v>0</v>
      </c>
      <c r="AC523" s="1">
        <f t="shared" si="43"/>
        <v>0</v>
      </c>
      <c r="AD523" s="59"/>
      <c r="AE523" s="58">
        <v>0</v>
      </c>
      <c r="AF523" s="48"/>
      <c r="AG523" s="6"/>
      <c r="AH523" s="72"/>
      <c r="AI523" s="73"/>
      <c r="AJ523" s="74"/>
      <c r="AK523" s="73"/>
    </row>
    <row r="524" spans="1:37">
      <c r="A524" s="7" t="s">
        <v>3008</v>
      </c>
      <c r="B524" s="8" t="s">
        <v>3009</v>
      </c>
      <c r="C524" s="8" t="s">
        <v>3010</v>
      </c>
      <c r="D524" s="8" t="s">
        <v>3011</v>
      </c>
      <c r="E524" s="96" t="s">
        <v>304</v>
      </c>
      <c r="F524" s="9" t="s">
        <v>3012</v>
      </c>
      <c r="G524" s="3">
        <v>97</v>
      </c>
      <c r="H524" s="75" t="s">
        <v>66</v>
      </c>
      <c r="I524" s="97" t="s">
        <v>3017</v>
      </c>
      <c r="M524" s="1" t="s">
        <v>4754</v>
      </c>
      <c r="N524" s="1" t="s">
        <v>4754</v>
      </c>
      <c r="O524" s="1" t="s">
        <v>4754</v>
      </c>
      <c r="P524" s="1">
        <f t="shared" si="40"/>
        <v>0</v>
      </c>
      <c r="Q524" s="1">
        <f t="shared" si="41"/>
        <v>0</v>
      </c>
      <c r="R524" s="56"/>
      <c r="S524" s="57">
        <v>0</v>
      </c>
      <c r="T524" s="47"/>
      <c r="U524" s="49"/>
      <c r="Y524" s="1" t="s">
        <v>4756</v>
      </c>
      <c r="Z524" s="1" t="s">
        <v>4754</v>
      </c>
      <c r="AA524" s="1" t="s">
        <v>4756</v>
      </c>
      <c r="AB524" s="1">
        <f t="shared" si="42"/>
        <v>2</v>
      </c>
      <c r="AC524" s="1">
        <f t="shared" si="43"/>
        <v>0</v>
      </c>
      <c r="AD524" s="59" t="s">
        <v>4756</v>
      </c>
      <c r="AE524" s="58">
        <v>0</v>
      </c>
      <c r="AF524" s="48"/>
      <c r="AG524" s="6"/>
      <c r="AH524" s="72"/>
      <c r="AI524" s="73"/>
      <c r="AJ524" s="74"/>
      <c r="AK524" s="73"/>
    </row>
    <row r="525" spans="1:37">
      <c r="A525" s="7" t="s">
        <v>3008</v>
      </c>
      <c r="B525" s="8" t="s">
        <v>3009</v>
      </c>
      <c r="C525" s="8" t="s">
        <v>3010</v>
      </c>
      <c r="D525" s="8" t="s">
        <v>3011</v>
      </c>
      <c r="E525" s="96" t="s">
        <v>304</v>
      </c>
      <c r="F525" s="9" t="s">
        <v>3012</v>
      </c>
      <c r="G525" s="3">
        <v>93</v>
      </c>
      <c r="H525" s="75" t="s">
        <v>652</v>
      </c>
      <c r="I525" s="97" t="s">
        <v>3014</v>
      </c>
      <c r="M525" s="1" t="s">
        <v>4754</v>
      </c>
      <c r="N525" s="1" t="s">
        <v>4756</v>
      </c>
      <c r="O525" s="1" t="s">
        <v>4754</v>
      </c>
      <c r="P525" s="1">
        <f t="shared" si="40"/>
        <v>1</v>
      </c>
      <c r="Q525" s="1">
        <f t="shared" si="41"/>
        <v>0</v>
      </c>
      <c r="R525" s="56" t="s">
        <v>4756</v>
      </c>
      <c r="S525" s="57">
        <v>0</v>
      </c>
      <c r="T525" s="47"/>
      <c r="U525" s="49"/>
      <c r="Y525" s="1" t="s">
        <v>4754</v>
      </c>
      <c r="Z525" s="1" t="s">
        <v>4754</v>
      </c>
      <c r="AA525" s="1" t="s">
        <v>4754</v>
      </c>
      <c r="AB525" s="1">
        <f t="shared" si="42"/>
        <v>0</v>
      </c>
      <c r="AC525" s="1">
        <f t="shared" si="43"/>
        <v>0</v>
      </c>
      <c r="AD525" s="59"/>
      <c r="AE525" s="58">
        <v>0</v>
      </c>
      <c r="AF525" s="48"/>
      <c r="AG525" s="6"/>
      <c r="AH525" s="72"/>
      <c r="AI525" s="73"/>
      <c r="AJ525" s="74"/>
      <c r="AK525" s="73"/>
    </row>
    <row r="526" spans="1:37">
      <c r="A526" s="7" t="s">
        <v>3034</v>
      </c>
      <c r="B526" s="8" t="s">
        <v>3035</v>
      </c>
      <c r="C526" s="8" t="s">
        <v>3036</v>
      </c>
      <c r="D526" s="8" t="s">
        <v>3037</v>
      </c>
      <c r="E526" s="96" t="s">
        <v>64</v>
      </c>
      <c r="F526" s="9">
        <v>0</v>
      </c>
      <c r="G526" s="3">
        <v>46</v>
      </c>
      <c r="H526" s="75" t="s">
        <v>66</v>
      </c>
      <c r="I526" s="97" t="s">
        <v>3038</v>
      </c>
      <c r="M526" s="1" t="s">
        <v>4754</v>
      </c>
      <c r="N526" s="1" t="s">
        <v>4754</v>
      </c>
      <c r="O526" s="1" t="s">
        <v>4754</v>
      </c>
      <c r="P526" s="1">
        <f t="shared" si="40"/>
        <v>0</v>
      </c>
      <c r="Q526" s="1">
        <f t="shared" si="41"/>
        <v>0</v>
      </c>
      <c r="R526" s="56"/>
      <c r="S526" s="57">
        <v>0</v>
      </c>
      <c r="T526" s="47"/>
      <c r="U526" s="49"/>
      <c r="Y526" s="1" t="s">
        <v>4754</v>
      </c>
      <c r="Z526" s="1" t="s">
        <v>4754</v>
      </c>
      <c r="AA526" s="1" t="s">
        <v>4755</v>
      </c>
      <c r="AB526" s="1">
        <f t="shared" si="42"/>
        <v>0</v>
      </c>
      <c r="AC526" s="1">
        <f t="shared" si="43"/>
        <v>1</v>
      </c>
      <c r="AD526" s="59" t="s">
        <v>4755</v>
      </c>
      <c r="AE526" s="58">
        <v>0</v>
      </c>
      <c r="AF526" s="48"/>
      <c r="AG526" s="6"/>
      <c r="AH526" s="72"/>
      <c r="AI526" s="73"/>
      <c r="AJ526" s="74"/>
      <c r="AK526" s="73"/>
    </row>
    <row r="527" spans="1:37">
      <c r="A527" s="7" t="s">
        <v>3050</v>
      </c>
      <c r="B527" s="8" t="s">
        <v>3051</v>
      </c>
      <c r="C527" s="8" t="s">
        <v>3052</v>
      </c>
      <c r="D527" s="8" t="s">
        <v>3053</v>
      </c>
      <c r="E527" s="96" t="s">
        <v>64</v>
      </c>
      <c r="F527" s="9">
        <v>0</v>
      </c>
      <c r="G527" s="3">
        <v>39</v>
      </c>
      <c r="H527" s="75" t="s">
        <v>66</v>
      </c>
      <c r="I527" s="97" t="s">
        <v>3054</v>
      </c>
      <c r="M527" s="1" t="s">
        <v>4754</v>
      </c>
      <c r="N527" s="1" t="s">
        <v>4754</v>
      </c>
      <c r="O527" s="1" t="s">
        <v>4754</v>
      </c>
      <c r="P527" s="1">
        <f t="shared" si="40"/>
        <v>0</v>
      </c>
      <c r="Q527" s="1">
        <f t="shared" si="41"/>
        <v>0</v>
      </c>
      <c r="R527" s="56"/>
      <c r="S527" s="57">
        <v>0</v>
      </c>
      <c r="T527" s="47"/>
      <c r="U527" s="49"/>
      <c r="Y527" s="1" t="s">
        <v>4754</v>
      </c>
      <c r="Z527" s="1" t="s">
        <v>4754</v>
      </c>
      <c r="AA527" s="1" t="s">
        <v>4754</v>
      </c>
      <c r="AB527" s="1">
        <f t="shared" si="42"/>
        <v>0</v>
      </c>
      <c r="AC527" s="1">
        <f t="shared" si="43"/>
        <v>0</v>
      </c>
      <c r="AD527" s="59"/>
      <c r="AE527" s="58">
        <v>0</v>
      </c>
      <c r="AF527" s="48"/>
      <c r="AG527" s="6"/>
      <c r="AH527" s="72"/>
      <c r="AI527" s="73"/>
      <c r="AJ527" s="74"/>
      <c r="AK527" s="73"/>
    </row>
    <row r="528" spans="1:37">
      <c r="A528" s="7" t="s">
        <v>3060</v>
      </c>
      <c r="B528" s="8" t="s">
        <v>3061</v>
      </c>
      <c r="C528" s="8" t="s">
        <v>3062</v>
      </c>
      <c r="D528" s="8" t="s">
        <v>3063</v>
      </c>
      <c r="E528" s="96" t="s">
        <v>1265</v>
      </c>
      <c r="F528" s="9" t="s">
        <v>3064</v>
      </c>
      <c r="G528" s="3">
        <v>1</v>
      </c>
      <c r="H528" s="75" t="s">
        <v>34</v>
      </c>
      <c r="I528" s="97" t="s">
        <v>3065</v>
      </c>
      <c r="M528" s="1" t="s">
        <v>4754</v>
      </c>
      <c r="N528" s="1" t="s">
        <v>4754</v>
      </c>
      <c r="O528" s="1" t="s">
        <v>4754</v>
      </c>
      <c r="P528" s="1">
        <f t="shared" si="40"/>
        <v>0</v>
      </c>
      <c r="Q528" s="1">
        <f t="shared" si="41"/>
        <v>0</v>
      </c>
      <c r="R528" s="56"/>
      <c r="S528" s="57">
        <v>0</v>
      </c>
      <c r="T528" s="47"/>
      <c r="U528" s="49"/>
      <c r="V528">
        <v>99.43</v>
      </c>
      <c r="Y528" s="1" t="s">
        <v>4755</v>
      </c>
      <c r="Z528" s="1" t="s">
        <v>4754</v>
      </c>
      <c r="AA528" s="1" t="s">
        <v>4755</v>
      </c>
      <c r="AB528" s="1">
        <f t="shared" si="42"/>
        <v>0</v>
      </c>
      <c r="AC528" s="1">
        <f t="shared" si="43"/>
        <v>2</v>
      </c>
      <c r="AD528" s="59" t="s">
        <v>4755</v>
      </c>
      <c r="AE528" s="58">
        <v>1</v>
      </c>
      <c r="AF528" s="48">
        <v>99.43</v>
      </c>
      <c r="AG528" s="6"/>
      <c r="AH528" s="72"/>
      <c r="AI528" s="73"/>
      <c r="AJ528" s="74"/>
      <c r="AK528" s="73"/>
    </row>
    <row r="529" spans="1:37">
      <c r="A529" s="7" t="s">
        <v>3072</v>
      </c>
      <c r="B529" s="8" t="s">
        <v>3073</v>
      </c>
      <c r="C529" s="8" t="s">
        <v>3074</v>
      </c>
      <c r="D529" s="8" t="s">
        <v>3075</v>
      </c>
      <c r="E529" s="96" t="s">
        <v>104</v>
      </c>
      <c r="F529" s="9" t="s">
        <v>3076</v>
      </c>
      <c r="G529" s="3">
        <v>42</v>
      </c>
      <c r="H529" s="75" t="s">
        <v>15</v>
      </c>
      <c r="I529" s="97" t="s">
        <v>3077</v>
      </c>
      <c r="M529" s="1" t="s">
        <v>4754</v>
      </c>
      <c r="N529" s="1" t="s">
        <v>4754</v>
      </c>
      <c r="O529" s="1" t="s">
        <v>4754</v>
      </c>
      <c r="P529" s="1">
        <f t="shared" si="40"/>
        <v>0</v>
      </c>
      <c r="Q529" s="1">
        <f t="shared" si="41"/>
        <v>0</v>
      </c>
      <c r="R529" s="56"/>
      <c r="S529" s="57">
        <v>0</v>
      </c>
      <c r="T529" s="47"/>
      <c r="U529" s="49"/>
      <c r="Y529" s="1" t="s">
        <v>4755</v>
      </c>
      <c r="Z529" s="1" t="s">
        <v>4754</v>
      </c>
      <c r="AA529" s="1" t="s">
        <v>4754</v>
      </c>
      <c r="AB529" s="1">
        <f t="shared" si="42"/>
        <v>0</v>
      </c>
      <c r="AC529" s="1">
        <f t="shared" si="43"/>
        <v>1</v>
      </c>
      <c r="AD529" s="59" t="s">
        <v>4755</v>
      </c>
      <c r="AE529" s="58">
        <v>0</v>
      </c>
      <c r="AF529" s="48"/>
      <c r="AG529" s="6"/>
      <c r="AH529" s="72"/>
      <c r="AI529" s="73"/>
      <c r="AJ529" s="74"/>
      <c r="AK529" s="73"/>
    </row>
    <row r="530" spans="1:37">
      <c r="A530" s="7" t="s">
        <v>3084</v>
      </c>
      <c r="B530" s="8" t="s">
        <v>3085</v>
      </c>
      <c r="C530" s="8" t="s">
        <v>3086</v>
      </c>
      <c r="D530" s="8" t="s">
        <v>3087</v>
      </c>
      <c r="E530" s="96" t="s">
        <v>13</v>
      </c>
      <c r="F530" s="9" t="s">
        <v>3088</v>
      </c>
      <c r="G530" s="3">
        <v>1</v>
      </c>
      <c r="H530" s="75" t="s">
        <v>34</v>
      </c>
      <c r="I530" s="97" t="s">
        <v>3089</v>
      </c>
      <c r="M530" s="1" t="s">
        <v>4755</v>
      </c>
      <c r="N530" s="1" t="s">
        <v>4755</v>
      </c>
      <c r="O530" s="1" t="s">
        <v>4754</v>
      </c>
      <c r="P530" s="1">
        <f t="shared" si="40"/>
        <v>0</v>
      </c>
      <c r="Q530" s="1">
        <f t="shared" si="41"/>
        <v>2</v>
      </c>
      <c r="R530" s="56" t="s">
        <v>4755</v>
      </c>
      <c r="S530" s="57">
        <v>0</v>
      </c>
      <c r="T530" s="47"/>
      <c r="U530" s="49"/>
      <c r="Y530" s="1" t="s">
        <v>4754</v>
      </c>
      <c r="Z530" s="1" t="s">
        <v>4754</v>
      </c>
      <c r="AA530" s="1" t="s">
        <v>4754</v>
      </c>
      <c r="AB530" s="1">
        <f t="shared" si="42"/>
        <v>0</v>
      </c>
      <c r="AC530" s="1">
        <f t="shared" si="43"/>
        <v>0</v>
      </c>
      <c r="AD530" s="59"/>
      <c r="AE530" s="58">
        <v>0</v>
      </c>
      <c r="AF530" s="48"/>
      <c r="AG530" s="6"/>
      <c r="AH530" s="72"/>
      <c r="AI530" s="73"/>
      <c r="AJ530" s="74"/>
      <c r="AK530" s="73"/>
    </row>
    <row r="531" spans="1:37">
      <c r="A531" s="7" t="s">
        <v>3094</v>
      </c>
      <c r="B531" s="8" t="s">
        <v>3095</v>
      </c>
      <c r="C531" s="8" t="s">
        <v>3096</v>
      </c>
      <c r="D531" s="8" t="s">
        <v>3097</v>
      </c>
      <c r="E531" s="96" t="s">
        <v>13</v>
      </c>
      <c r="F531" s="9" t="s">
        <v>3098</v>
      </c>
      <c r="G531" s="3">
        <v>2</v>
      </c>
      <c r="H531" s="75" t="s">
        <v>15</v>
      </c>
      <c r="I531" s="97" t="s">
        <v>3099</v>
      </c>
      <c r="M531" s="1" t="s">
        <v>4755</v>
      </c>
      <c r="N531" s="1" t="s">
        <v>4754</v>
      </c>
      <c r="O531" s="1" t="s">
        <v>4755</v>
      </c>
      <c r="P531" s="1">
        <f t="shared" si="40"/>
        <v>0</v>
      </c>
      <c r="Q531" s="1">
        <f t="shared" si="41"/>
        <v>2</v>
      </c>
      <c r="R531" s="56" t="s">
        <v>4755</v>
      </c>
      <c r="S531" s="57">
        <v>0</v>
      </c>
      <c r="T531" s="47"/>
      <c r="U531" s="49"/>
      <c r="Y531" s="1" t="s">
        <v>4755</v>
      </c>
      <c r="Z531" s="1" t="s">
        <v>4754</v>
      </c>
      <c r="AA531" s="1" t="s">
        <v>4754</v>
      </c>
      <c r="AB531" s="1">
        <f t="shared" si="42"/>
        <v>0</v>
      </c>
      <c r="AC531" s="1">
        <f t="shared" si="43"/>
        <v>1</v>
      </c>
      <c r="AD531" s="59" t="s">
        <v>4755</v>
      </c>
      <c r="AE531" s="58">
        <v>0</v>
      </c>
      <c r="AF531" s="48"/>
      <c r="AG531" s="6"/>
      <c r="AH531" s="72"/>
      <c r="AI531" s="73"/>
      <c r="AJ531" s="74"/>
      <c r="AK531" s="73"/>
    </row>
    <row r="532" spans="1:37">
      <c r="A532" s="7" t="s">
        <v>3100</v>
      </c>
      <c r="B532" s="8" t="s">
        <v>3101</v>
      </c>
      <c r="C532" s="8" t="s">
        <v>3102</v>
      </c>
      <c r="D532" s="8" t="s">
        <v>3103</v>
      </c>
      <c r="E532" s="96" t="s">
        <v>3104</v>
      </c>
      <c r="F532" s="9" t="s">
        <v>3105</v>
      </c>
      <c r="G532" s="3">
        <v>69</v>
      </c>
      <c r="H532" s="75" t="s">
        <v>129</v>
      </c>
      <c r="I532" s="97" t="s">
        <v>3106</v>
      </c>
      <c r="M532" s="1" t="s">
        <v>4754</v>
      </c>
      <c r="N532" s="1" t="s">
        <v>4754</v>
      </c>
      <c r="O532" s="1" t="s">
        <v>4756</v>
      </c>
      <c r="P532" s="1">
        <f t="shared" si="40"/>
        <v>1</v>
      </c>
      <c r="Q532" s="1">
        <f t="shared" si="41"/>
        <v>0</v>
      </c>
      <c r="R532" s="56" t="s">
        <v>4756</v>
      </c>
      <c r="S532" s="57">
        <v>0</v>
      </c>
      <c r="T532" s="47"/>
      <c r="U532" s="49"/>
      <c r="Y532" s="1" t="s">
        <v>4756</v>
      </c>
      <c r="Z532" s="1" t="s">
        <v>4754</v>
      </c>
      <c r="AA532" s="1" t="s">
        <v>4756</v>
      </c>
      <c r="AB532" s="1">
        <f t="shared" si="42"/>
        <v>2</v>
      </c>
      <c r="AC532" s="1">
        <f t="shared" si="43"/>
        <v>0</v>
      </c>
      <c r="AD532" s="59" t="s">
        <v>4756</v>
      </c>
      <c r="AE532" s="58">
        <v>0</v>
      </c>
      <c r="AF532" s="48"/>
      <c r="AG532" s="6"/>
      <c r="AH532" s="72"/>
      <c r="AI532" s="73"/>
      <c r="AJ532" s="74"/>
      <c r="AK532" s="73"/>
    </row>
    <row r="533" spans="1:37">
      <c r="A533" s="7" t="s">
        <v>3107</v>
      </c>
      <c r="B533" s="8" t="s">
        <v>3108</v>
      </c>
      <c r="C533" s="8" t="s">
        <v>3109</v>
      </c>
      <c r="D533" s="8" t="s">
        <v>3110</v>
      </c>
      <c r="E533" s="96" t="s">
        <v>40</v>
      </c>
      <c r="F533" s="9">
        <v>0</v>
      </c>
      <c r="G533" s="3">
        <v>2</v>
      </c>
      <c r="H533" s="75" t="s">
        <v>15</v>
      </c>
      <c r="I533" s="97" t="s">
        <v>3111</v>
      </c>
      <c r="M533" s="1" t="s">
        <v>4755</v>
      </c>
      <c r="N533" s="1" t="s">
        <v>4754</v>
      </c>
      <c r="O533" s="1" t="s">
        <v>4754</v>
      </c>
      <c r="P533" s="1">
        <f t="shared" si="40"/>
        <v>0</v>
      </c>
      <c r="Q533" s="1">
        <f t="shared" si="41"/>
        <v>1</v>
      </c>
      <c r="R533" s="56" t="s">
        <v>4755</v>
      </c>
      <c r="S533" s="57">
        <v>0</v>
      </c>
      <c r="T533" s="47"/>
      <c r="U533" s="49"/>
      <c r="Y533" s="1" t="s">
        <v>4754</v>
      </c>
      <c r="Z533" s="1" t="s">
        <v>4754</v>
      </c>
      <c r="AA533" s="1" t="s">
        <v>4754</v>
      </c>
      <c r="AB533" s="1">
        <f t="shared" si="42"/>
        <v>0</v>
      </c>
      <c r="AC533" s="1">
        <f t="shared" si="43"/>
        <v>0</v>
      </c>
      <c r="AD533" s="59"/>
      <c r="AE533" s="58">
        <v>0</v>
      </c>
      <c r="AF533" s="48"/>
      <c r="AG533" s="6"/>
      <c r="AH533" s="72"/>
      <c r="AI533" s="73"/>
      <c r="AJ533" s="74"/>
      <c r="AK533" s="73"/>
    </row>
    <row r="534" spans="1:37">
      <c r="A534" s="7" t="s">
        <v>3112</v>
      </c>
      <c r="B534" s="8" t="s">
        <v>3113</v>
      </c>
      <c r="C534" s="8" t="s">
        <v>3114</v>
      </c>
      <c r="D534" s="8" t="s">
        <v>3115</v>
      </c>
      <c r="E534" s="96" t="s">
        <v>64</v>
      </c>
      <c r="F534" s="9" t="s">
        <v>3116</v>
      </c>
      <c r="G534" s="3">
        <v>2</v>
      </c>
      <c r="H534" s="75" t="s">
        <v>15</v>
      </c>
      <c r="I534" s="97" t="s">
        <v>3117</v>
      </c>
      <c r="M534" s="1" t="s">
        <v>4754</v>
      </c>
      <c r="N534" s="1" t="s">
        <v>4755</v>
      </c>
      <c r="O534" s="1" t="s">
        <v>4755</v>
      </c>
      <c r="P534" s="1">
        <f t="shared" si="40"/>
        <v>0</v>
      </c>
      <c r="Q534" s="1">
        <f t="shared" si="41"/>
        <v>2</v>
      </c>
      <c r="R534" s="56" t="s">
        <v>4755</v>
      </c>
      <c r="S534" s="57">
        <v>0</v>
      </c>
      <c r="T534" s="47"/>
      <c r="U534" s="49"/>
      <c r="Y534" s="1" t="s">
        <v>4755</v>
      </c>
      <c r="Z534" s="1" t="s">
        <v>4754</v>
      </c>
      <c r="AA534" s="1" t="s">
        <v>4754</v>
      </c>
      <c r="AB534" s="1">
        <f t="shared" si="42"/>
        <v>0</v>
      </c>
      <c r="AC534" s="1">
        <f t="shared" si="43"/>
        <v>1</v>
      </c>
      <c r="AD534" s="59" t="s">
        <v>4755</v>
      </c>
      <c r="AE534" s="58">
        <v>0</v>
      </c>
      <c r="AF534" s="48"/>
      <c r="AG534" s="6"/>
      <c r="AH534" s="72"/>
      <c r="AI534" s="73"/>
      <c r="AJ534" s="74"/>
      <c r="AK534" s="73"/>
    </row>
    <row r="535" spans="1:37">
      <c r="A535" s="7" t="s">
        <v>3128</v>
      </c>
      <c r="B535" s="8" t="s">
        <v>3129</v>
      </c>
      <c r="C535" s="8" t="s">
        <v>3130</v>
      </c>
      <c r="D535" s="8" t="s">
        <v>3131</v>
      </c>
      <c r="E535" s="96" t="s">
        <v>40</v>
      </c>
      <c r="F535" s="9" t="s">
        <v>3132</v>
      </c>
      <c r="G535" s="3">
        <v>1</v>
      </c>
      <c r="H535" s="75" t="s">
        <v>34</v>
      </c>
      <c r="I535" s="97" t="s">
        <v>3133</v>
      </c>
      <c r="M535" s="1" t="s">
        <v>4754</v>
      </c>
      <c r="N535" s="1" t="s">
        <v>4754</v>
      </c>
      <c r="O535" s="1" t="s">
        <v>4754</v>
      </c>
      <c r="P535" s="1">
        <f t="shared" si="40"/>
        <v>0</v>
      </c>
      <c r="Q535" s="1">
        <f t="shared" si="41"/>
        <v>0</v>
      </c>
      <c r="R535" s="56"/>
      <c r="S535" s="57">
        <v>0</v>
      </c>
      <c r="T535" s="47"/>
      <c r="U535" s="49"/>
      <c r="V535">
        <v>99.56</v>
      </c>
      <c r="Y535" s="1" t="s">
        <v>4755</v>
      </c>
      <c r="Z535" s="1" t="s">
        <v>4754</v>
      </c>
      <c r="AA535" s="1" t="s">
        <v>4754</v>
      </c>
      <c r="AB535" s="1">
        <f t="shared" si="42"/>
        <v>0</v>
      </c>
      <c r="AC535" s="1">
        <f t="shared" si="43"/>
        <v>1</v>
      </c>
      <c r="AD535" s="59" t="s">
        <v>4755</v>
      </c>
      <c r="AE535" s="58">
        <v>1</v>
      </c>
      <c r="AF535" s="48">
        <v>99.56</v>
      </c>
      <c r="AG535" s="6"/>
      <c r="AH535" s="72"/>
      <c r="AI535" s="73"/>
      <c r="AJ535" s="74"/>
      <c r="AK535" s="73"/>
    </row>
    <row r="536" spans="1:37">
      <c r="A536" s="7" t="s">
        <v>3152</v>
      </c>
      <c r="B536" s="8" t="s">
        <v>3153</v>
      </c>
      <c r="C536" s="8" t="s">
        <v>3154</v>
      </c>
      <c r="D536" s="8" t="s">
        <v>3155</v>
      </c>
      <c r="E536" s="96" t="s">
        <v>135</v>
      </c>
      <c r="F536" s="9" t="s">
        <v>347</v>
      </c>
      <c r="G536" s="3">
        <v>23</v>
      </c>
      <c r="H536" s="75" t="s">
        <v>143</v>
      </c>
      <c r="I536" s="97" t="s">
        <v>3156</v>
      </c>
      <c r="M536" s="1" t="s">
        <v>4754</v>
      </c>
      <c r="N536" s="1" t="s">
        <v>4754</v>
      </c>
      <c r="O536" s="1" t="s">
        <v>4754</v>
      </c>
      <c r="P536" s="1">
        <f t="shared" si="40"/>
        <v>0</v>
      </c>
      <c r="Q536" s="1">
        <f t="shared" si="41"/>
        <v>0</v>
      </c>
      <c r="R536" s="56"/>
      <c r="S536" s="57">
        <v>0</v>
      </c>
      <c r="T536" s="47"/>
      <c r="U536" s="49"/>
      <c r="Y536" s="1" t="s">
        <v>4756</v>
      </c>
      <c r="Z536" s="1" t="s">
        <v>4754</v>
      </c>
      <c r="AA536" s="1" t="s">
        <v>4754</v>
      </c>
      <c r="AB536" s="1">
        <f t="shared" si="42"/>
        <v>1</v>
      </c>
      <c r="AC536" s="1">
        <f t="shared" si="43"/>
        <v>0</v>
      </c>
      <c r="AD536" s="59" t="s">
        <v>4756</v>
      </c>
      <c r="AE536" s="58">
        <v>0</v>
      </c>
      <c r="AF536" s="48"/>
      <c r="AG536" s="6"/>
      <c r="AH536" s="72"/>
      <c r="AI536" s="73"/>
      <c r="AJ536" s="74"/>
      <c r="AK536" s="73"/>
    </row>
    <row r="537" spans="1:37">
      <c r="A537" s="7" t="s">
        <v>3157</v>
      </c>
      <c r="B537" s="8" t="s">
        <v>3158</v>
      </c>
      <c r="C537" s="8" t="s">
        <v>3159</v>
      </c>
      <c r="D537" s="8" t="s">
        <v>3160</v>
      </c>
      <c r="E537" s="96" t="s">
        <v>64</v>
      </c>
      <c r="F537" s="9" t="s">
        <v>3161</v>
      </c>
      <c r="G537" s="3">
        <v>60</v>
      </c>
      <c r="H537" s="75" t="s">
        <v>170</v>
      </c>
      <c r="I537" s="97" t="s">
        <v>3162</v>
      </c>
      <c r="M537" s="1" t="s">
        <v>4754</v>
      </c>
      <c r="N537" s="1" t="s">
        <v>4754</v>
      </c>
      <c r="O537" s="1" t="s">
        <v>4756</v>
      </c>
      <c r="P537" s="1">
        <f t="shared" si="40"/>
        <v>1</v>
      </c>
      <c r="Q537" s="1">
        <f t="shared" si="41"/>
        <v>0</v>
      </c>
      <c r="R537" s="56" t="s">
        <v>4756</v>
      </c>
      <c r="S537" s="57">
        <v>0</v>
      </c>
      <c r="T537" s="47"/>
      <c r="U537" s="49"/>
      <c r="Y537" s="1" t="s">
        <v>4754</v>
      </c>
      <c r="Z537" s="1" t="s">
        <v>4754</v>
      </c>
      <c r="AA537" s="1" t="s">
        <v>4754</v>
      </c>
      <c r="AB537" s="1">
        <f t="shared" si="42"/>
        <v>0</v>
      </c>
      <c r="AC537" s="1">
        <f t="shared" si="43"/>
        <v>0</v>
      </c>
      <c r="AD537" s="59"/>
      <c r="AE537" s="58">
        <v>0</v>
      </c>
      <c r="AF537" s="48"/>
      <c r="AG537" s="6"/>
      <c r="AH537" s="72"/>
      <c r="AI537" s="73"/>
      <c r="AJ537" s="74"/>
      <c r="AK537" s="73"/>
    </row>
    <row r="538" spans="1:37">
      <c r="A538" s="7" t="s">
        <v>3157</v>
      </c>
      <c r="B538" s="8" t="s">
        <v>3158</v>
      </c>
      <c r="C538" s="8" t="s">
        <v>3159</v>
      </c>
      <c r="D538" s="8" t="s">
        <v>3160</v>
      </c>
      <c r="E538" s="96" t="s">
        <v>64</v>
      </c>
      <c r="F538" s="9" t="s">
        <v>3161</v>
      </c>
      <c r="G538" s="3">
        <v>62</v>
      </c>
      <c r="H538" s="75" t="s">
        <v>66</v>
      </c>
      <c r="I538" s="97" t="s">
        <v>3163</v>
      </c>
      <c r="M538" s="1" t="s">
        <v>4754</v>
      </c>
      <c r="N538" s="1" t="s">
        <v>4754</v>
      </c>
      <c r="O538" s="1" t="s">
        <v>4754</v>
      </c>
      <c r="P538" s="1">
        <f t="shared" si="40"/>
        <v>0</v>
      </c>
      <c r="Q538" s="1">
        <f t="shared" si="41"/>
        <v>0</v>
      </c>
      <c r="R538" s="56"/>
      <c r="S538" s="57">
        <v>0</v>
      </c>
      <c r="T538" s="47"/>
      <c r="U538" s="49"/>
      <c r="Y538" s="1" t="s">
        <v>4754</v>
      </c>
      <c r="Z538" s="1" t="s">
        <v>4754</v>
      </c>
      <c r="AA538" s="1" t="s">
        <v>4756</v>
      </c>
      <c r="AB538" s="1">
        <f t="shared" si="42"/>
        <v>1</v>
      </c>
      <c r="AC538" s="1">
        <f t="shared" si="43"/>
        <v>0</v>
      </c>
      <c r="AD538" s="59" t="s">
        <v>4756</v>
      </c>
      <c r="AE538" s="58">
        <v>0</v>
      </c>
      <c r="AF538" s="48"/>
      <c r="AG538" s="6"/>
      <c r="AH538" s="72"/>
      <c r="AI538" s="73"/>
      <c r="AJ538" s="74"/>
      <c r="AK538" s="73"/>
    </row>
    <row r="539" spans="1:37">
      <c r="A539" s="7" t="s">
        <v>3218</v>
      </c>
      <c r="B539" s="8" t="s">
        <v>3219</v>
      </c>
      <c r="C539" s="8" t="s">
        <v>3220</v>
      </c>
      <c r="D539" s="8" t="s">
        <v>3221</v>
      </c>
      <c r="E539" s="96" t="s">
        <v>64</v>
      </c>
      <c r="F539" s="9" t="s">
        <v>2977</v>
      </c>
      <c r="G539" s="3">
        <v>66</v>
      </c>
      <c r="H539" s="75" t="s">
        <v>15</v>
      </c>
      <c r="I539" s="97" t="s">
        <v>3222</v>
      </c>
      <c r="M539" s="1" t="s">
        <v>4754</v>
      </c>
      <c r="N539" s="1" t="s">
        <v>4756</v>
      </c>
      <c r="O539" s="1" t="s">
        <v>4754</v>
      </c>
      <c r="P539" s="1">
        <f t="shared" si="40"/>
        <v>1</v>
      </c>
      <c r="Q539" s="1">
        <f t="shared" si="41"/>
        <v>0</v>
      </c>
      <c r="R539" s="56" t="s">
        <v>4756</v>
      </c>
      <c r="S539" s="57">
        <v>0</v>
      </c>
      <c r="T539" s="47"/>
      <c r="U539" s="49"/>
      <c r="Y539" s="1" t="s">
        <v>4754</v>
      </c>
      <c r="Z539" s="1" t="s">
        <v>4754</v>
      </c>
      <c r="AA539" s="1" t="s">
        <v>4754</v>
      </c>
      <c r="AB539" s="1">
        <f t="shared" si="42"/>
        <v>0</v>
      </c>
      <c r="AC539" s="1">
        <f t="shared" si="43"/>
        <v>0</v>
      </c>
      <c r="AD539" s="59"/>
      <c r="AE539" s="58">
        <v>0</v>
      </c>
      <c r="AF539" s="48"/>
      <c r="AG539" s="6"/>
      <c r="AH539" s="72"/>
      <c r="AI539" s="73"/>
      <c r="AJ539" s="74"/>
      <c r="AK539" s="73"/>
    </row>
    <row r="540" spans="1:37">
      <c r="A540" s="7" t="s">
        <v>3223</v>
      </c>
      <c r="B540" s="8" t="s">
        <v>3224</v>
      </c>
      <c r="C540" s="8" t="s">
        <v>3225</v>
      </c>
      <c r="D540" s="8" t="s">
        <v>3226</v>
      </c>
      <c r="E540" s="96" t="s">
        <v>97</v>
      </c>
      <c r="F540" s="9" t="s">
        <v>3227</v>
      </c>
      <c r="G540" s="3">
        <v>2</v>
      </c>
      <c r="H540" s="75" t="s">
        <v>15</v>
      </c>
      <c r="I540" s="97" t="s">
        <v>3228</v>
      </c>
      <c r="M540" s="1" t="s">
        <v>4754</v>
      </c>
      <c r="N540" s="1" t="s">
        <v>4754</v>
      </c>
      <c r="O540" s="1" t="s">
        <v>4754</v>
      </c>
      <c r="P540" s="1">
        <f t="shared" si="40"/>
        <v>0</v>
      </c>
      <c r="Q540" s="1">
        <f t="shared" si="41"/>
        <v>0</v>
      </c>
      <c r="R540" s="56"/>
      <c r="S540" s="57">
        <v>0</v>
      </c>
      <c r="T540" s="47"/>
      <c r="U540" s="49"/>
      <c r="Y540" s="1" t="s">
        <v>4754</v>
      </c>
      <c r="Z540" s="1" t="s">
        <v>4754</v>
      </c>
      <c r="AA540" s="1" t="s">
        <v>4755</v>
      </c>
      <c r="AB540" s="1">
        <f t="shared" si="42"/>
        <v>0</v>
      </c>
      <c r="AC540" s="1">
        <f t="shared" si="43"/>
        <v>1</v>
      </c>
      <c r="AD540" s="59" t="s">
        <v>4755</v>
      </c>
      <c r="AE540" s="58">
        <v>0</v>
      </c>
      <c r="AF540" s="48"/>
      <c r="AG540" s="6"/>
      <c r="AH540" s="72"/>
      <c r="AI540" s="73"/>
      <c r="AJ540" s="74"/>
      <c r="AK540" s="73"/>
    </row>
    <row r="541" spans="1:37">
      <c r="A541" s="7" t="s">
        <v>3260</v>
      </c>
      <c r="B541" s="8" t="s">
        <v>3261</v>
      </c>
      <c r="C541" s="8" t="s">
        <v>3262</v>
      </c>
      <c r="D541" s="8" t="s">
        <v>3263</v>
      </c>
      <c r="E541" s="96" t="s">
        <v>13</v>
      </c>
      <c r="F541" s="9" t="s">
        <v>2319</v>
      </c>
      <c r="G541" s="3">
        <v>1</v>
      </c>
      <c r="H541" s="75" t="s">
        <v>34</v>
      </c>
      <c r="I541" s="97" t="s">
        <v>3264</v>
      </c>
      <c r="M541" s="1" t="s">
        <v>4754</v>
      </c>
      <c r="N541" s="1" t="s">
        <v>4754</v>
      </c>
      <c r="O541" s="1" t="s">
        <v>4754</v>
      </c>
      <c r="P541" s="1">
        <f t="shared" si="40"/>
        <v>0</v>
      </c>
      <c r="Q541" s="1">
        <f t="shared" si="41"/>
        <v>0</v>
      </c>
      <c r="R541" s="56"/>
      <c r="S541" s="57">
        <v>0</v>
      </c>
      <c r="T541" s="47"/>
      <c r="U541" s="49"/>
      <c r="Y541" s="1" t="s">
        <v>4754</v>
      </c>
      <c r="Z541" s="1" t="s">
        <v>4755</v>
      </c>
      <c r="AA541" s="1" t="s">
        <v>4754</v>
      </c>
      <c r="AB541" s="1">
        <f t="shared" si="42"/>
        <v>0</v>
      </c>
      <c r="AC541" s="1">
        <f t="shared" si="43"/>
        <v>1</v>
      </c>
      <c r="AD541" s="59" t="s">
        <v>4755</v>
      </c>
      <c r="AE541" s="58">
        <v>0</v>
      </c>
      <c r="AF541" s="48"/>
      <c r="AG541" s="6"/>
      <c r="AH541" s="72"/>
      <c r="AI541" s="73"/>
      <c r="AJ541" s="74"/>
      <c r="AK541" s="73"/>
    </row>
    <row r="542" spans="1:37">
      <c r="A542" s="7" t="s">
        <v>3294</v>
      </c>
      <c r="B542" s="8" t="s">
        <v>3295</v>
      </c>
      <c r="C542" s="8" t="s">
        <v>3296</v>
      </c>
      <c r="D542" s="8" t="s">
        <v>3297</v>
      </c>
      <c r="E542" s="96" t="s">
        <v>64</v>
      </c>
      <c r="F542" s="9">
        <v>0</v>
      </c>
      <c r="G542" s="3">
        <v>58</v>
      </c>
      <c r="H542" s="75" t="s">
        <v>15</v>
      </c>
      <c r="I542" s="97" t="s">
        <v>3299</v>
      </c>
      <c r="M542" s="1" t="s">
        <v>4754</v>
      </c>
      <c r="N542" s="1" t="s">
        <v>4754</v>
      </c>
      <c r="O542" s="1" t="s">
        <v>4754</v>
      </c>
      <c r="P542" s="1">
        <f t="shared" si="40"/>
        <v>0</v>
      </c>
      <c r="Q542" s="1">
        <f t="shared" si="41"/>
        <v>0</v>
      </c>
      <c r="R542" s="56"/>
      <c r="S542" s="57">
        <v>0</v>
      </c>
      <c r="T542" s="47"/>
      <c r="U542" s="49"/>
      <c r="Y542" s="1" t="s">
        <v>4756</v>
      </c>
      <c r="Z542" s="1" t="s">
        <v>4754</v>
      </c>
      <c r="AA542" s="1" t="s">
        <v>4754</v>
      </c>
      <c r="AB542" s="1">
        <f t="shared" si="42"/>
        <v>1</v>
      </c>
      <c r="AC542" s="1">
        <f t="shared" si="43"/>
        <v>0</v>
      </c>
      <c r="AD542" s="59" t="s">
        <v>4756</v>
      </c>
      <c r="AE542" s="58">
        <v>0</v>
      </c>
      <c r="AF542" s="48"/>
      <c r="AG542" s="6"/>
      <c r="AH542" s="72"/>
      <c r="AI542" s="73"/>
      <c r="AJ542" s="74"/>
      <c r="AK542" s="73"/>
    </row>
    <row r="543" spans="1:37">
      <c r="A543" s="7" t="s">
        <v>3294</v>
      </c>
      <c r="B543" s="8" t="s">
        <v>3295</v>
      </c>
      <c r="C543" s="8" t="s">
        <v>3296</v>
      </c>
      <c r="D543" s="8" t="s">
        <v>3297</v>
      </c>
      <c r="E543" s="96" t="s">
        <v>64</v>
      </c>
      <c r="F543" s="9">
        <v>0</v>
      </c>
      <c r="G543" s="3">
        <v>59</v>
      </c>
      <c r="H543" s="75" t="s">
        <v>79</v>
      </c>
      <c r="I543" s="97" t="s">
        <v>3298</v>
      </c>
      <c r="M543" s="1" t="s">
        <v>4756</v>
      </c>
      <c r="N543" s="1" t="s">
        <v>4754</v>
      </c>
      <c r="O543" s="1" t="s">
        <v>4754</v>
      </c>
      <c r="P543" s="1">
        <f t="shared" si="40"/>
        <v>1</v>
      </c>
      <c r="Q543" s="1">
        <f t="shared" si="41"/>
        <v>0</v>
      </c>
      <c r="R543" s="56" t="s">
        <v>4756</v>
      </c>
      <c r="S543" s="57">
        <v>0</v>
      </c>
      <c r="T543" s="47"/>
      <c r="U543" s="49"/>
      <c r="Y543" s="1" t="s">
        <v>4754</v>
      </c>
      <c r="Z543" s="1" t="s">
        <v>4754</v>
      </c>
      <c r="AA543" s="1" t="s">
        <v>4754</v>
      </c>
      <c r="AB543" s="1">
        <f t="shared" si="42"/>
        <v>0</v>
      </c>
      <c r="AC543" s="1">
        <f t="shared" si="43"/>
        <v>0</v>
      </c>
      <c r="AD543" s="59"/>
      <c r="AE543" s="58">
        <v>0</v>
      </c>
      <c r="AF543" s="48"/>
      <c r="AG543" s="6"/>
      <c r="AH543" s="72"/>
      <c r="AI543" s="73"/>
      <c r="AJ543" s="74"/>
      <c r="AK543" s="73"/>
    </row>
    <row r="544" spans="1:37">
      <c r="A544" s="7" t="s">
        <v>3306</v>
      </c>
      <c r="B544" s="8" t="s">
        <v>3307</v>
      </c>
      <c r="C544" s="8" t="s">
        <v>3308</v>
      </c>
      <c r="D544" s="8" t="s">
        <v>3309</v>
      </c>
      <c r="E544" s="96" t="s">
        <v>64</v>
      </c>
      <c r="F544" s="9" t="s">
        <v>3310</v>
      </c>
      <c r="G544" s="3">
        <v>75</v>
      </c>
      <c r="H544" s="75" t="s">
        <v>66</v>
      </c>
      <c r="I544" s="97" t="s">
        <v>3311</v>
      </c>
      <c r="M544" s="1" t="s">
        <v>4755</v>
      </c>
      <c r="N544" s="1" t="s">
        <v>4755</v>
      </c>
      <c r="O544" s="1" t="s">
        <v>4755</v>
      </c>
      <c r="P544" s="1">
        <f t="shared" si="40"/>
        <v>0</v>
      </c>
      <c r="Q544" s="1">
        <f t="shared" si="41"/>
        <v>3</v>
      </c>
      <c r="R544" s="56" t="s">
        <v>4755</v>
      </c>
      <c r="S544" s="57">
        <v>0</v>
      </c>
      <c r="T544" s="47"/>
      <c r="U544" s="49"/>
      <c r="V544">
        <v>81.16</v>
      </c>
      <c r="Y544" s="1" t="s">
        <v>4755</v>
      </c>
      <c r="Z544" s="1" t="s">
        <v>4754</v>
      </c>
      <c r="AA544" s="1" t="s">
        <v>4755</v>
      </c>
      <c r="AB544" s="1">
        <f t="shared" si="42"/>
        <v>0</v>
      </c>
      <c r="AC544" s="1">
        <f t="shared" si="43"/>
        <v>2</v>
      </c>
      <c r="AD544" s="59" t="s">
        <v>4755</v>
      </c>
      <c r="AE544" s="58">
        <v>1</v>
      </c>
      <c r="AF544" s="48">
        <v>81.16</v>
      </c>
      <c r="AG544" s="6"/>
      <c r="AH544" s="72"/>
      <c r="AI544" s="73"/>
      <c r="AJ544" s="74"/>
      <c r="AK544" s="73"/>
    </row>
    <row r="545" spans="1:37">
      <c r="A545" s="7" t="s">
        <v>3336</v>
      </c>
      <c r="B545" s="8" t="s">
        <v>3337</v>
      </c>
      <c r="C545" s="8" t="s">
        <v>3338</v>
      </c>
      <c r="D545" s="8" t="s">
        <v>3339</v>
      </c>
      <c r="E545" s="96" t="s">
        <v>64</v>
      </c>
      <c r="F545" s="9" t="s">
        <v>3340</v>
      </c>
      <c r="G545" s="3">
        <v>54</v>
      </c>
      <c r="H545" s="75" t="s">
        <v>15</v>
      </c>
      <c r="I545" s="97" t="s">
        <v>3341</v>
      </c>
      <c r="M545" s="1" t="s">
        <v>4754</v>
      </c>
      <c r="N545" s="1" t="s">
        <v>4754</v>
      </c>
      <c r="O545" s="1" t="s">
        <v>4754</v>
      </c>
      <c r="P545" s="1">
        <f t="shared" si="40"/>
        <v>0</v>
      </c>
      <c r="Q545" s="1">
        <f t="shared" si="41"/>
        <v>0</v>
      </c>
      <c r="R545" s="56"/>
      <c r="S545" s="57">
        <v>0</v>
      </c>
      <c r="T545" s="47"/>
      <c r="U545" s="49"/>
      <c r="Y545" s="1" t="s">
        <v>4754</v>
      </c>
      <c r="Z545" s="1" t="s">
        <v>4754</v>
      </c>
      <c r="AA545" s="1" t="s">
        <v>4754</v>
      </c>
      <c r="AB545" s="1">
        <f t="shared" si="42"/>
        <v>0</v>
      </c>
      <c r="AC545" s="1">
        <f t="shared" si="43"/>
        <v>0</v>
      </c>
      <c r="AD545" s="59"/>
      <c r="AE545" s="58">
        <v>0</v>
      </c>
      <c r="AF545" s="48"/>
      <c r="AG545" s="6"/>
      <c r="AH545" s="72"/>
      <c r="AI545" s="73"/>
      <c r="AJ545" s="74"/>
      <c r="AK545" s="73"/>
    </row>
    <row r="546" spans="1:37">
      <c r="A546" s="7" t="s">
        <v>3342</v>
      </c>
      <c r="B546" s="8" t="s">
        <v>3343</v>
      </c>
      <c r="C546" s="8" t="s">
        <v>3344</v>
      </c>
      <c r="D546" s="8" t="s">
        <v>3345</v>
      </c>
      <c r="E546" s="96" t="s">
        <v>64</v>
      </c>
      <c r="F546" s="9" t="s">
        <v>3346</v>
      </c>
      <c r="G546" s="3">
        <v>2</v>
      </c>
      <c r="H546" s="75" t="s">
        <v>15</v>
      </c>
      <c r="I546" s="97" t="s">
        <v>3347</v>
      </c>
      <c r="M546" s="1" t="s">
        <v>4754</v>
      </c>
      <c r="N546" s="1" t="s">
        <v>4754</v>
      </c>
      <c r="O546" s="1" t="s">
        <v>4755</v>
      </c>
      <c r="P546" s="1">
        <f t="shared" si="40"/>
        <v>0</v>
      </c>
      <c r="Q546" s="1">
        <f t="shared" si="41"/>
        <v>1</v>
      </c>
      <c r="R546" s="56" t="s">
        <v>4755</v>
      </c>
      <c r="S546" s="57">
        <v>0</v>
      </c>
      <c r="T546" s="47"/>
      <c r="U546" s="49"/>
      <c r="Y546" s="1" t="s">
        <v>4755</v>
      </c>
      <c r="Z546" s="1" t="s">
        <v>4755</v>
      </c>
      <c r="AA546" s="1" t="s">
        <v>4755</v>
      </c>
      <c r="AB546" s="1">
        <f t="shared" si="42"/>
        <v>0</v>
      </c>
      <c r="AC546" s="1">
        <f t="shared" si="43"/>
        <v>3</v>
      </c>
      <c r="AD546" s="59" t="s">
        <v>4755</v>
      </c>
      <c r="AE546" s="58">
        <v>0</v>
      </c>
      <c r="AF546" s="48"/>
      <c r="AG546" s="6"/>
      <c r="AH546" s="72"/>
      <c r="AI546" s="73"/>
      <c r="AJ546" s="74"/>
      <c r="AK546" s="73"/>
    </row>
    <row r="547" spans="1:37">
      <c r="A547" s="7" t="s">
        <v>3360</v>
      </c>
      <c r="B547" s="8" t="s">
        <v>3361</v>
      </c>
      <c r="C547" s="8" t="s">
        <v>3362</v>
      </c>
      <c r="D547" s="8" t="s">
        <v>3363</v>
      </c>
      <c r="E547" s="96" t="s">
        <v>64</v>
      </c>
      <c r="F547" s="9" t="s">
        <v>3364</v>
      </c>
      <c r="G547" s="3">
        <v>68</v>
      </c>
      <c r="H547" s="75" t="s">
        <v>79</v>
      </c>
      <c r="I547" s="97" t="s">
        <v>3365</v>
      </c>
      <c r="M547" s="1" t="s">
        <v>4755</v>
      </c>
      <c r="N547" s="1" t="s">
        <v>4755</v>
      </c>
      <c r="O547" s="1" t="s">
        <v>4754</v>
      </c>
      <c r="P547" s="1">
        <f t="shared" si="40"/>
        <v>0</v>
      </c>
      <c r="Q547" s="1">
        <f t="shared" si="41"/>
        <v>2</v>
      </c>
      <c r="R547" s="56" t="s">
        <v>4755</v>
      </c>
      <c r="S547" s="57">
        <v>0</v>
      </c>
      <c r="T547" s="47"/>
      <c r="U547" s="49"/>
      <c r="Y547" s="1" t="s">
        <v>4755</v>
      </c>
      <c r="Z547" s="1" t="s">
        <v>4755</v>
      </c>
      <c r="AA547" s="1" t="s">
        <v>4755</v>
      </c>
      <c r="AB547" s="1">
        <f t="shared" si="42"/>
        <v>0</v>
      </c>
      <c r="AC547" s="1">
        <f t="shared" si="43"/>
        <v>3</v>
      </c>
      <c r="AD547" s="59" t="s">
        <v>4755</v>
      </c>
      <c r="AE547" s="58">
        <v>0</v>
      </c>
      <c r="AF547" s="48"/>
      <c r="AG547" s="6"/>
      <c r="AH547" s="72"/>
      <c r="AI547" s="73"/>
      <c r="AJ547" s="74"/>
      <c r="AK547" s="73"/>
    </row>
    <row r="548" spans="1:37">
      <c r="A548" s="7" t="s">
        <v>3378</v>
      </c>
      <c r="B548" s="8" t="s">
        <v>3379</v>
      </c>
      <c r="C548" s="8" t="s">
        <v>3380</v>
      </c>
      <c r="D548" s="8" t="s">
        <v>3381</v>
      </c>
      <c r="E548" s="96" t="s">
        <v>64</v>
      </c>
      <c r="F548" s="9" t="s">
        <v>3382</v>
      </c>
      <c r="G548" s="3">
        <v>74</v>
      </c>
      <c r="H548" s="75" t="s">
        <v>170</v>
      </c>
      <c r="I548" s="97" t="s">
        <v>3383</v>
      </c>
      <c r="M548" s="1" t="s">
        <v>4754</v>
      </c>
      <c r="N548" s="1" t="s">
        <v>4756</v>
      </c>
      <c r="O548" s="1" t="s">
        <v>4756</v>
      </c>
      <c r="P548" s="1">
        <f t="shared" si="40"/>
        <v>2</v>
      </c>
      <c r="Q548" s="1">
        <f t="shared" si="41"/>
        <v>0</v>
      </c>
      <c r="R548" s="56" t="s">
        <v>4756</v>
      </c>
      <c r="S548" s="57">
        <v>0</v>
      </c>
      <c r="T548" s="47"/>
      <c r="U548" s="49"/>
      <c r="V548">
        <v>5.9050000000000002</v>
      </c>
      <c r="Y548" s="1" t="s">
        <v>4756</v>
      </c>
      <c r="Z548" s="1" t="s">
        <v>4756</v>
      </c>
      <c r="AA548" s="1" t="s">
        <v>4756</v>
      </c>
      <c r="AB548" s="1">
        <f t="shared" si="42"/>
        <v>3</v>
      </c>
      <c r="AC548" s="1">
        <f t="shared" si="43"/>
        <v>0</v>
      </c>
      <c r="AD548" s="59" t="s">
        <v>4756</v>
      </c>
      <c r="AE548" s="58">
        <v>1</v>
      </c>
      <c r="AF548" s="48">
        <v>5.9050000000000002</v>
      </c>
      <c r="AG548" s="6"/>
      <c r="AH548" s="72"/>
      <c r="AI548" s="73"/>
      <c r="AJ548" s="74"/>
      <c r="AK548" s="73"/>
    </row>
    <row r="549" spans="1:37">
      <c r="A549" s="7" t="s">
        <v>3389</v>
      </c>
      <c r="B549" s="8" t="s">
        <v>3390</v>
      </c>
      <c r="C549" s="8" t="s">
        <v>3391</v>
      </c>
      <c r="D549" s="8" t="s">
        <v>3392</v>
      </c>
      <c r="E549" s="96" t="s">
        <v>64</v>
      </c>
      <c r="F549" s="9" t="s">
        <v>65</v>
      </c>
      <c r="G549" s="3">
        <v>69</v>
      </c>
      <c r="H549" s="75" t="s">
        <v>15</v>
      </c>
      <c r="I549" s="97" t="s">
        <v>3393</v>
      </c>
      <c r="M549" s="1" t="s">
        <v>4754</v>
      </c>
      <c r="N549" s="1" t="s">
        <v>4754</v>
      </c>
      <c r="O549" s="1" t="s">
        <v>4756</v>
      </c>
      <c r="P549" s="1">
        <f t="shared" si="40"/>
        <v>1</v>
      </c>
      <c r="Q549" s="1">
        <f t="shared" si="41"/>
        <v>0</v>
      </c>
      <c r="R549" s="56" t="s">
        <v>4756</v>
      </c>
      <c r="S549" s="57">
        <v>0</v>
      </c>
      <c r="T549" s="47"/>
      <c r="U549" s="49"/>
      <c r="V549">
        <v>4.5659999999999998</v>
      </c>
      <c r="Y549" s="1" t="s">
        <v>4756</v>
      </c>
      <c r="Z549" s="1" t="s">
        <v>4754</v>
      </c>
      <c r="AA549" s="1" t="s">
        <v>4754</v>
      </c>
      <c r="AB549" s="1">
        <f t="shared" si="42"/>
        <v>1</v>
      </c>
      <c r="AC549" s="1">
        <f t="shared" si="43"/>
        <v>0</v>
      </c>
      <c r="AD549" s="59" t="s">
        <v>4756</v>
      </c>
      <c r="AE549" s="58">
        <v>1</v>
      </c>
      <c r="AF549" s="48">
        <v>4.5659999999999998</v>
      </c>
      <c r="AG549" s="6"/>
      <c r="AH549" s="72"/>
      <c r="AI549" s="73"/>
      <c r="AJ549" s="74"/>
      <c r="AK549" s="73"/>
    </row>
    <row r="550" spans="1:37">
      <c r="A550" s="7" t="s">
        <v>3394</v>
      </c>
      <c r="B550" s="8" t="s">
        <v>3395</v>
      </c>
      <c r="C550" s="8" t="s">
        <v>3396</v>
      </c>
      <c r="D550" s="8" t="s">
        <v>3397</v>
      </c>
      <c r="E550" s="96" t="s">
        <v>64</v>
      </c>
      <c r="F550" s="9" t="s">
        <v>3398</v>
      </c>
      <c r="G550" s="3">
        <v>52</v>
      </c>
      <c r="H550" s="75" t="s">
        <v>15</v>
      </c>
      <c r="I550" s="97" t="s">
        <v>3399</v>
      </c>
      <c r="M550" s="1" t="s">
        <v>4755</v>
      </c>
      <c r="N550" s="1" t="s">
        <v>4754</v>
      </c>
      <c r="O550" s="1" t="s">
        <v>4754</v>
      </c>
      <c r="P550" s="1">
        <f t="shared" si="40"/>
        <v>0</v>
      </c>
      <c r="Q550" s="1">
        <f t="shared" si="41"/>
        <v>1</v>
      </c>
      <c r="R550" s="56" t="s">
        <v>4755</v>
      </c>
      <c r="S550" s="57">
        <v>0</v>
      </c>
      <c r="T550" s="47"/>
      <c r="U550" s="49"/>
      <c r="Y550" s="1" t="s">
        <v>4755</v>
      </c>
      <c r="Z550" s="1" t="s">
        <v>4754</v>
      </c>
      <c r="AA550" s="1" t="s">
        <v>4754</v>
      </c>
      <c r="AB550" s="1">
        <f t="shared" si="42"/>
        <v>0</v>
      </c>
      <c r="AC550" s="1">
        <f t="shared" si="43"/>
        <v>1</v>
      </c>
      <c r="AD550" s="59" t="s">
        <v>4755</v>
      </c>
      <c r="AE550" s="58">
        <v>0</v>
      </c>
      <c r="AF550" s="48"/>
      <c r="AG550" s="6"/>
      <c r="AH550" s="72"/>
      <c r="AI550" s="73"/>
      <c r="AJ550" s="74"/>
      <c r="AK550" s="73"/>
    </row>
    <row r="551" spans="1:37">
      <c r="A551" s="7" t="s">
        <v>3400</v>
      </c>
      <c r="B551" s="8" t="s">
        <v>3401</v>
      </c>
      <c r="C551" s="8" t="s">
        <v>3402</v>
      </c>
      <c r="D551" s="8" t="s">
        <v>3403</v>
      </c>
      <c r="E551" s="96" t="s">
        <v>64</v>
      </c>
      <c r="F551" s="9" t="s">
        <v>65</v>
      </c>
      <c r="G551" s="3">
        <v>49</v>
      </c>
      <c r="H551" s="75" t="s">
        <v>1073</v>
      </c>
      <c r="I551" s="97" t="s">
        <v>3408</v>
      </c>
      <c r="M551" s="1" t="s">
        <v>4754</v>
      </c>
      <c r="N551" s="1" t="s">
        <v>4754</v>
      </c>
      <c r="O551" s="1" t="s">
        <v>4754</v>
      </c>
      <c r="P551" s="1">
        <f t="shared" si="40"/>
        <v>0</v>
      </c>
      <c r="Q551" s="1">
        <f t="shared" si="41"/>
        <v>0</v>
      </c>
      <c r="R551" s="56"/>
      <c r="S551" s="57">
        <v>0</v>
      </c>
      <c r="T551" s="47"/>
      <c r="U551" s="49"/>
      <c r="V551">
        <v>4.0640000000000001</v>
      </c>
      <c r="Y551" s="1" t="s">
        <v>4756</v>
      </c>
      <c r="Z551" s="1" t="s">
        <v>4754</v>
      </c>
      <c r="AA551" s="1" t="s">
        <v>4754</v>
      </c>
      <c r="AB551" s="1">
        <f t="shared" si="42"/>
        <v>1</v>
      </c>
      <c r="AC551" s="1">
        <f t="shared" si="43"/>
        <v>0</v>
      </c>
      <c r="AD551" s="59" t="s">
        <v>4756</v>
      </c>
      <c r="AE551" s="58">
        <v>1</v>
      </c>
      <c r="AF551" s="48">
        <v>4.0640000000000001</v>
      </c>
      <c r="AG551" s="6"/>
      <c r="AH551" s="72"/>
      <c r="AI551" s="73"/>
      <c r="AJ551" s="74"/>
      <c r="AK551" s="73"/>
    </row>
    <row r="552" spans="1:37">
      <c r="A552" s="7" t="s">
        <v>3400</v>
      </c>
      <c r="B552" s="8" t="s">
        <v>3401</v>
      </c>
      <c r="C552" s="8" t="s">
        <v>3402</v>
      </c>
      <c r="D552" s="8" t="s">
        <v>3403</v>
      </c>
      <c r="E552" s="96" t="s">
        <v>64</v>
      </c>
      <c r="F552" s="9" t="s">
        <v>65</v>
      </c>
      <c r="G552" s="3">
        <v>53</v>
      </c>
      <c r="H552" s="75" t="s">
        <v>66</v>
      </c>
      <c r="I552" s="97" t="s">
        <v>3409</v>
      </c>
      <c r="M552" s="1" t="s">
        <v>4754</v>
      </c>
      <c r="N552" s="1" t="s">
        <v>4754</v>
      </c>
      <c r="O552" s="1" t="s">
        <v>4754</v>
      </c>
      <c r="P552" s="1">
        <f t="shared" si="40"/>
        <v>0</v>
      </c>
      <c r="Q552" s="1">
        <f t="shared" si="41"/>
        <v>0</v>
      </c>
      <c r="R552" s="56"/>
      <c r="S552" s="57">
        <v>0</v>
      </c>
      <c r="T552" s="47"/>
      <c r="U552" s="49"/>
      <c r="V552">
        <v>2.8769999999999998</v>
      </c>
      <c r="Y552" s="1" t="s">
        <v>4756</v>
      </c>
      <c r="Z552" s="1" t="s">
        <v>4754</v>
      </c>
      <c r="AA552" s="1" t="s">
        <v>4754</v>
      </c>
      <c r="AB552" s="1">
        <f t="shared" si="42"/>
        <v>1</v>
      </c>
      <c r="AC552" s="1">
        <f t="shared" si="43"/>
        <v>0</v>
      </c>
      <c r="AD552" s="59" t="s">
        <v>4756</v>
      </c>
      <c r="AE552" s="58">
        <v>1</v>
      </c>
      <c r="AF552" s="48">
        <v>2.8769999999999998</v>
      </c>
      <c r="AG552" s="6"/>
      <c r="AH552" s="72"/>
      <c r="AI552" s="73"/>
      <c r="AJ552" s="74"/>
      <c r="AK552" s="73"/>
    </row>
    <row r="553" spans="1:37">
      <c r="A553" s="7" t="s">
        <v>3400</v>
      </c>
      <c r="B553" s="8" t="s">
        <v>3401</v>
      </c>
      <c r="C553" s="8" t="s">
        <v>3402</v>
      </c>
      <c r="D553" s="8" t="s">
        <v>3403</v>
      </c>
      <c r="E553" s="96" t="s">
        <v>64</v>
      </c>
      <c r="F553" s="9" t="s">
        <v>65</v>
      </c>
      <c r="G553" s="3">
        <v>54</v>
      </c>
      <c r="H553" s="75" t="s">
        <v>652</v>
      </c>
      <c r="I553" s="97" t="s">
        <v>3410</v>
      </c>
      <c r="M553" s="1" t="s">
        <v>4754</v>
      </c>
      <c r="N553" s="1" t="s">
        <v>4754</v>
      </c>
      <c r="O553" s="1" t="s">
        <v>4754</v>
      </c>
      <c r="P553" s="1">
        <f t="shared" si="40"/>
        <v>0</v>
      </c>
      <c r="Q553" s="1">
        <f t="shared" si="41"/>
        <v>0</v>
      </c>
      <c r="R553" s="56"/>
      <c r="S553" s="57">
        <v>0</v>
      </c>
      <c r="T553" s="47"/>
      <c r="U553" s="49"/>
      <c r="Y553" s="1" t="s">
        <v>4756</v>
      </c>
      <c r="Z553" s="1" t="s">
        <v>4754</v>
      </c>
      <c r="AA553" s="1" t="s">
        <v>4754</v>
      </c>
      <c r="AB553" s="1">
        <f t="shared" si="42"/>
        <v>1</v>
      </c>
      <c r="AC553" s="1">
        <f t="shared" si="43"/>
        <v>0</v>
      </c>
      <c r="AD553" s="59" t="s">
        <v>4756</v>
      </c>
      <c r="AE553" s="58">
        <v>0</v>
      </c>
      <c r="AF553" s="48"/>
      <c r="AG553" s="6"/>
      <c r="AH553" s="72"/>
      <c r="AI553" s="73"/>
      <c r="AJ553" s="74"/>
      <c r="AK553" s="73"/>
    </row>
    <row r="554" spans="1:37">
      <c r="A554" s="7" t="s">
        <v>3411</v>
      </c>
      <c r="B554" s="8" t="s">
        <v>3412</v>
      </c>
      <c r="C554" s="8" t="s">
        <v>3413</v>
      </c>
      <c r="D554" s="8" t="s">
        <v>3414</v>
      </c>
      <c r="E554" s="96" t="s">
        <v>64</v>
      </c>
      <c r="F554" s="9">
        <v>0</v>
      </c>
      <c r="G554" s="3">
        <v>82</v>
      </c>
      <c r="H554" s="75" t="s">
        <v>66</v>
      </c>
      <c r="I554" s="97" t="s">
        <v>3416</v>
      </c>
      <c r="M554" s="1" t="s">
        <v>4754</v>
      </c>
      <c r="N554" s="1" t="s">
        <v>4754</v>
      </c>
      <c r="O554" s="1" t="s">
        <v>4754</v>
      </c>
      <c r="P554" s="1">
        <f t="shared" si="40"/>
        <v>0</v>
      </c>
      <c r="Q554" s="1">
        <f t="shared" si="41"/>
        <v>0</v>
      </c>
      <c r="R554" s="56"/>
      <c r="S554" s="57">
        <v>0</v>
      </c>
      <c r="T554" s="47"/>
      <c r="U554" s="49"/>
      <c r="Y554" s="1" t="s">
        <v>4754</v>
      </c>
      <c r="Z554" s="1" t="s">
        <v>4754</v>
      </c>
      <c r="AA554" s="1" t="s">
        <v>4756</v>
      </c>
      <c r="AB554" s="1">
        <f t="shared" si="42"/>
        <v>1</v>
      </c>
      <c r="AC554" s="1">
        <f t="shared" si="43"/>
        <v>0</v>
      </c>
      <c r="AD554" s="59" t="s">
        <v>4756</v>
      </c>
      <c r="AE554" s="58">
        <v>0</v>
      </c>
      <c r="AF554" s="48"/>
      <c r="AG554" s="6"/>
      <c r="AH554" s="72"/>
      <c r="AI554" s="73"/>
      <c r="AJ554" s="74"/>
      <c r="AK554" s="73"/>
    </row>
    <row r="555" spans="1:37">
      <c r="A555" s="7" t="s">
        <v>3417</v>
      </c>
      <c r="B555" s="8" t="s">
        <v>3418</v>
      </c>
      <c r="C555" s="8" t="s">
        <v>3419</v>
      </c>
      <c r="D555" s="8" t="s">
        <v>3420</v>
      </c>
      <c r="E555" s="96" t="s">
        <v>13</v>
      </c>
      <c r="F555" s="9" t="s">
        <v>176</v>
      </c>
      <c r="G555" s="3">
        <v>2</v>
      </c>
      <c r="H555" s="75" t="s">
        <v>15</v>
      </c>
      <c r="I555" s="97" t="s">
        <v>3421</v>
      </c>
      <c r="M555" s="1" t="s">
        <v>4754</v>
      </c>
      <c r="N555" s="1" t="s">
        <v>4754</v>
      </c>
      <c r="O555" s="1" t="s">
        <v>4754</v>
      </c>
      <c r="P555" s="1">
        <f t="shared" si="40"/>
        <v>0</v>
      </c>
      <c r="Q555" s="1">
        <f t="shared" si="41"/>
        <v>0</v>
      </c>
      <c r="R555" s="56"/>
      <c r="S555" s="57">
        <v>0</v>
      </c>
      <c r="T555" s="47"/>
      <c r="U555" s="49"/>
      <c r="Y555" s="1" t="s">
        <v>4755</v>
      </c>
      <c r="Z555" s="1" t="s">
        <v>4754</v>
      </c>
      <c r="AA555" s="1" t="s">
        <v>4754</v>
      </c>
      <c r="AB555" s="1">
        <f t="shared" si="42"/>
        <v>0</v>
      </c>
      <c r="AC555" s="1">
        <f t="shared" si="43"/>
        <v>1</v>
      </c>
      <c r="AD555" s="59" t="s">
        <v>4755</v>
      </c>
      <c r="AE555" s="58">
        <v>0</v>
      </c>
      <c r="AF555" s="48"/>
      <c r="AG555" s="6"/>
      <c r="AH555" s="72"/>
      <c r="AI555" s="73"/>
      <c r="AJ555" s="74"/>
      <c r="AK555" s="73"/>
    </row>
    <row r="556" spans="1:37">
      <c r="A556" s="7" t="s">
        <v>3434</v>
      </c>
      <c r="B556" s="8" t="s">
        <v>3435</v>
      </c>
      <c r="C556" s="8" t="s">
        <v>3436</v>
      </c>
      <c r="D556" s="8" t="s">
        <v>3437</v>
      </c>
      <c r="E556" s="96" t="s">
        <v>155</v>
      </c>
      <c r="F556" s="9" t="s">
        <v>3438</v>
      </c>
      <c r="G556" s="3">
        <v>2</v>
      </c>
      <c r="H556" s="75" t="s">
        <v>15</v>
      </c>
      <c r="I556" s="97" t="s">
        <v>3439</v>
      </c>
      <c r="M556" s="1" t="s">
        <v>4756</v>
      </c>
      <c r="N556" s="1" t="s">
        <v>4756</v>
      </c>
      <c r="O556" s="1" t="s">
        <v>4754</v>
      </c>
      <c r="P556" s="1">
        <f t="shared" si="40"/>
        <v>2</v>
      </c>
      <c r="Q556" s="1">
        <f t="shared" si="41"/>
        <v>0</v>
      </c>
      <c r="R556" s="56" t="s">
        <v>4756</v>
      </c>
      <c r="S556" s="57">
        <v>0</v>
      </c>
      <c r="T556" s="47"/>
      <c r="U556" s="49"/>
      <c r="Y556" s="1" t="s">
        <v>4754</v>
      </c>
      <c r="Z556" s="1" t="s">
        <v>4754</v>
      </c>
      <c r="AA556" s="1" t="s">
        <v>4754</v>
      </c>
      <c r="AB556" s="1">
        <f t="shared" si="42"/>
        <v>0</v>
      </c>
      <c r="AC556" s="1">
        <f t="shared" si="43"/>
        <v>0</v>
      </c>
      <c r="AD556" s="59"/>
      <c r="AE556" s="58">
        <v>0</v>
      </c>
      <c r="AF556" s="48"/>
      <c r="AG556" s="6"/>
      <c r="AH556" s="72"/>
      <c r="AI556" s="73"/>
      <c r="AJ556" s="74"/>
      <c r="AK556" s="73"/>
    </row>
    <row r="557" spans="1:37">
      <c r="A557" s="7" t="s">
        <v>3440</v>
      </c>
      <c r="B557" s="8" t="s">
        <v>3441</v>
      </c>
      <c r="C557" s="8" t="s">
        <v>3442</v>
      </c>
      <c r="D557" s="8" t="s">
        <v>3443</v>
      </c>
      <c r="E557" s="96" t="s">
        <v>64</v>
      </c>
      <c r="F557" s="9" t="s">
        <v>3444</v>
      </c>
      <c r="G557" s="3">
        <v>70</v>
      </c>
      <c r="H557" s="75" t="s">
        <v>66</v>
      </c>
      <c r="I557" s="97" t="s">
        <v>3445</v>
      </c>
      <c r="M557" s="1" t="s">
        <v>4754</v>
      </c>
      <c r="N557" s="1" t="s">
        <v>4754</v>
      </c>
      <c r="O557" s="1" t="s">
        <v>4754</v>
      </c>
      <c r="P557" s="1">
        <f t="shared" si="40"/>
        <v>0</v>
      </c>
      <c r="Q557" s="1">
        <f t="shared" si="41"/>
        <v>0</v>
      </c>
      <c r="R557" s="56"/>
      <c r="S557" s="57">
        <v>0</v>
      </c>
      <c r="T557" s="47"/>
      <c r="U557" s="49"/>
      <c r="Y557" s="1" t="s">
        <v>4754</v>
      </c>
      <c r="Z557" s="1" t="s">
        <v>4755</v>
      </c>
      <c r="AA557" s="1" t="s">
        <v>4754</v>
      </c>
      <c r="AB557" s="1">
        <f t="shared" si="42"/>
        <v>0</v>
      </c>
      <c r="AC557" s="1">
        <f t="shared" si="43"/>
        <v>1</v>
      </c>
      <c r="AD557" s="59" t="s">
        <v>4755</v>
      </c>
      <c r="AE557" s="58">
        <v>0</v>
      </c>
      <c r="AF557" s="48"/>
      <c r="AG557" s="6"/>
      <c r="AH557" s="72"/>
      <c r="AI557" s="73"/>
      <c r="AJ557" s="74"/>
      <c r="AK557" s="73"/>
    </row>
    <row r="558" spans="1:37">
      <c r="A558" s="7" t="s">
        <v>3446</v>
      </c>
      <c r="B558" s="8" t="s">
        <v>3447</v>
      </c>
      <c r="C558" s="8" t="s">
        <v>3448</v>
      </c>
      <c r="D558" s="8" t="s">
        <v>3449</v>
      </c>
      <c r="E558" s="96" t="s">
        <v>40</v>
      </c>
      <c r="F558" s="9">
        <v>0</v>
      </c>
      <c r="G558" s="3">
        <v>1</v>
      </c>
      <c r="H558" s="75" t="s">
        <v>34</v>
      </c>
      <c r="I558" s="97" t="s">
        <v>3450</v>
      </c>
      <c r="M558" s="1" t="s">
        <v>4754</v>
      </c>
      <c r="N558" s="1" t="s">
        <v>4754</v>
      </c>
      <c r="O558" s="1" t="s">
        <v>4754</v>
      </c>
      <c r="P558" s="1">
        <f t="shared" si="40"/>
        <v>0</v>
      </c>
      <c r="Q558" s="1">
        <f t="shared" si="41"/>
        <v>0</v>
      </c>
      <c r="R558" s="56"/>
      <c r="S558" s="57">
        <v>0</v>
      </c>
      <c r="T558" s="47"/>
      <c r="U558" s="49"/>
      <c r="Y558" s="1" t="s">
        <v>4755</v>
      </c>
      <c r="Z558" s="1" t="s">
        <v>4754</v>
      </c>
      <c r="AA558" s="1" t="s">
        <v>4754</v>
      </c>
      <c r="AB558" s="1">
        <f t="shared" si="42"/>
        <v>0</v>
      </c>
      <c r="AC558" s="1">
        <f t="shared" si="43"/>
        <v>1</v>
      </c>
      <c r="AD558" s="59" t="s">
        <v>4755</v>
      </c>
      <c r="AE558" s="58">
        <v>0</v>
      </c>
      <c r="AF558" s="48"/>
      <c r="AG558" s="6"/>
      <c r="AH558" s="72"/>
      <c r="AI558" s="73"/>
      <c r="AJ558" s="74"/>
      <c r="AK558" s="73"/>
    </row>
    <row r="559" spans="1:37">
      <c r="A559" s="7" t="s">
        <v>3462</v>
      </c>
      <c r="B559" s="8" t="s">
        <v>3463</v>
      </c>
      <c r="C559" s="8" t="s">
        <v>3464</v>
      </c>
      <c r="D559" s="8" t="s">
        <v>3465</v>
      </c>
      <c r="E559" s="96" t="s">
        <v>13</v>
      </c>
      <c r="F559" s="9" t="s">
        <v>1486</v>
      </c>
      <c r="G559" s="3">
        <v>2</v>
      </c>
      <c r="H559" s="75" t="s">
        <v>15</v>
      </c>
      <c r="I559" s="97" t="s">
        <v>3466</v>
      </c>
      <c r="M559" s="1" t="s">
        <v>4755</v>
      </c>
      <c r="N559" s="1" t="s">
        <v>4755</v>
      </c>
      <c r="O559" s="1" t="s">
        <v>4755</v>
      </c>
      <c r="P559" s="1">
        <f t="shared" si="40"/>
        <v>0</v>
      </c>
      <c r="Q559" s="1">
        <f t="shared" si="41"/>
        <v>3</v>
      </c>
      <c r="R559" s="56" t="s">
        <v>4755</v>
      </c>
      <c r="S559" s="57">
        <v>0</v>
      </c>
      <c r="T559" s="47"/>
      <c r="U559" s="49"/>
      <c r="Y559" s="1" t="s">
        <v>4754</v>
      </c>
      <c r="Z559" s="1" t="s">
        <v>4754</v>
      </c>
      <c r="AA559" s="1" t="s">
        <v>4755</v>
      </c>
      <c r="AB559" s="1">
        <f t="shared" si="42"/>
        <v>0</v>
      </c>
      <c r="AC559" s="1">
        <f t="shared" si="43"/>
        <v>1</v>
      </c>
      <c r="AD559" s="59" t="s">
        <v>4755</v>
      </c>
      <c r="AE559" s="58">
        <v>0</v>
      </c>
      <c r="AF559" s="48"/>
      <c r="AG559" s="6"/>
      <c r="AH559" s="72"/>
      <c r="AI559" s="73"/>
      <c r="AJ559" s="74"/>
      <c r="AK559" s="73"/>
    </row>
    <row r="560" spans="1:37">
      <c r="A560" s="7" t="s">
        <v>3467</v>
      </c>
      <c r="B560" s="8" t="s">
        <v>3468</v>
      </c>
      <c r="C560" s="8" t="s">
        <v>3469</v>
      </c>
      <c r="D560" s="8" t="s">
        <v>3470</v>
      </c>
      <c r="E560" s="96" t="s">
        <v>104</v>
      </c>
      <c r="F560" s="9" t="s">
        <v>3471</v>
      </c>
      <c r="G560" s="3">
        <v>2</v>
      </c>
      <c r="H560" s="75" t="s">
        <v>15</v>
      </c>
      <c r="I560" s="97" t="s">
        <v>3472</v>
      </c>
      <c r="M560" s="1" t="s">
        <v>4754</v>
      </c>
      <c r="N560" s="1" t="s">
        <v>4754</v>
      </c>
      <c r="O560" s="1" t="s">
        <v>4754</v>
      </c>
      <c r="P560" s="1">
        <f t="shared" si="40"/>
        <v>0</v>
      </c>
      <c r="Q560" s="1">
        <f t="shared" si="41"/>
        <v>0</v>
      </c>
      <c r="R560" s="56"/>
      <c r="S560" s="57">
        <v>0</v>
      </c>
      <c r="T560" s="47"/>
      <c r="U560" s="49"/>
      <c r="Y560" s="1" t="s">
        <v>4754</v>
      </c>
      <c r="Z560" s="1" t="s">
        <v>4754</v>
      </c>
      <c r="AA560" s="1" t="s">
        <v>4755</v>
      </c>
      <c r="AB560" s="1">
        <f t="shared" si="42"/>
        <v>0</v>
      </c>
      <c r="AC560" s="1">
        <f t="shared" si="43"/>
        <v>1</v>
      </c>
      <c r="AD560" s="59" t="s">
        <v>4755</v>
      </c>
      <c r="AE560" s="58">
        <v>0</v>
      </c>
      <c r="AF560" s="48"/>
      <c r="AG560" s="6"/>
      <c r="AH560" s="72"/>
      <c r="AI560" s="73"/>
      <c r="AJ560" s="74"/>
      <c r="AK560" s="73"/>
    </row>
    <row r="561" spans="1:37">
      <c r="A561" s="7" t="s">
        <v>3479</v>
      </c>
      <c r="B561" s="8" t="s">
        <v>3480</v>
      </c>
      <c r="C561" s="8" t="s">
        <v>3481</v>
      </c>
      <c r="D561" s="8" t="s">
        <v>3482</v>
      </c>
      <c r="E561" s="96" t="s">
        <v>104</v>
      </c>
      <c r="F561" s="9" t="s">
        <v>3483</v>
      </c>
      <c r="G561" s="3">
        <v>68</v>
      </c>
      <c r="H561" s="75" t="s">
        <v>652</v>
      </c>
      <c r="I561" s="97" t="s">
        <v>3484</v>
      </c>
      <c r="M561" s="1" t="s">
        <v>4756</v>
      </c>
      <c r="N561" s="1" t="s">
        <v>4754</v>
      </c>
      <c r="O561" s="1" t="s">
        <v>4754</v>
      </c>
      <c r="P561" s="1">
        <f t="shared" si="40"/>
        <v>1</v>
      </c>
      <c r="Q561" s="1">
        <f t="shared" si="41"/>
        <v>0</v>
      </c>
      <c r="R561" s="56" t="s">
        <v>4756</v>
      </c>
      <c r="S561" s="57">
        <v>0</v>
      </c>
      <c r="T561" s="47"/>
      <c r="U561" s="49"/>
      <c r="Y561" s="1" t="s">
        <v>4754</v>
      </c>
      <c r="Z561" s="1" t="s">
        <v>4754</v>
      </c>
      <c r="AA561" s="1" t="s">
        <v>4754</v>
      </c>
      <c r="AB561" s="1">
        <f t="shared" si="42"/>
        <v>0</v>
      </c>
      <c r="AC561" s="1">
        <f t="shared" si="43"/>
        <v>0</v>
      </c>
      <c r="AD561" s="59"/>
      <c r="AE561" s="58">
        <v>0</v>
      </c>
      <c r="AF561" s="48"/>
      <c r="AG561" s="6"/>
      <c r="AH561" s="72"/>
      <c r="AI561" s="73"/>
      <c r="AJ561" s="74"/>
      <c r="AK561" s="73"/>
    </row>
    <row r="562" spans="1:37">
      <c r="A562" s="7" t="s">
        <v>3502</v>
      </c>
      <c r="B562" s="8" t="s">
        <v>3503</v>
      </c>
      <c r="C562" s="8" t="s">
        <v>3504</v>
      </c>
      <c r="D562" s="8" t="s">
        <v>3505</v>
      </c>
      <c r="E562" s="96" t="s">
        <v>64</v>
      </c>
      <c r="F562" s="9" t="s">
        <v>3506</v>
      </c>
      <c r="G562" s="3">
        <v>58</v>
      </c>
      <c r="H562" s="75" t="s">
        <v>66</v>
      </c>
      <c r="I562" s="97" t="s">
        <v>3507</v>
      </c>
      <c r="M562" s="1" t="s">
        <v>4756</v>
      </c>
      <c r="N562" s="1" t="s">
        <v>4754</v>
      </c>
      <c r="O562" s="1" t="s">
        <v>4756</v>
      </c>
      <c r="P562" s="1">
        <f t="shared" si="40"/>
        <v>2</v>
      </c>
      <c r="Q562" s="1">
        <f t="shared" si="41"/>
        <v>0</v>
      </c>
      <c r="R562" s="56" t="s">
        <v>4756</v>
      </c>
      <c r="S562" s="57">
        <v>0</v>
      </c>
      <c r="T562" s="47"/>
      <c r="U562" s="49"/>
      <c r="Y562" s="1" t="s">
        <v>4754</v>
      </c>
      <c r="Z562" s="1" t="s">
        <v>4754</v>
      </c>
      <c r="AA562" s="1" t="s">
        <v>4754</v>
      </c>
      <c r="AB562" s="1">
        <f t="shared" si="42"/>
        <v>0</v>
      </c>
      <c r="AC562" s="1">
        <f t="shared" si="43"/>
        <v>0</v>
      </c>
      <c r="AD562" s="59"/>
      <c r="AE562" s="58">
        <v>0</v>
      </c>
      <c r="AF562" s="48"/>
      <c r="AG562" s="6"/>
      <c r="AH562" s="72"/>
      <c r="AI562" s="73"/>
      <c r="AJ562" s="74"/>
      <c r="AK562" s="73"/>
    </row>
    <row r="563" spans="1:37">
      <c r="A563" s="7" t="s">
        <v>3508</v>
      </c>
      <c r="B563" s="8" t="s">
        <v>3509</v>
      </c>
      <c r="C563" s="8" t="s">
        <v>3510</v>
      </c>
      <c r="D563" s="8" t="s">
        <v>3511</v>
      </c>
      <c r="E563" s="96" t="s">
        <v>64</v>
      </c>
      <c r="F563" s="9" t="s">
        <v>3512</v>
      </c>
      <c r="G563" s="3">
        <v>46</v>
      </c>
      <c r="H563" s="75" t="s">
        <v>170</v>
      </c>
      <c r="I563" s="97" t="s">
        <v>3513</v>
      </c>
      <c r="M563" s="1" t="s">
        <v>4755</v>
      </c>
      <c r="N563" s="1" t="s">
        <v>4755</v>
      </c>
      <c r="O563" s="1" t="s">
        <v>4754</v>
      </c>
      <c r="P563" s="1">
        <f t="shared" si="40"/>
        <v>0</v>
      </c>
      <c r="Q563" s="1">
        <f t="shared" si="41"/>
        <v>2</v>
      </c>
      <c r="R563" s="56" t="s">
        <v>4755</v>
      </c>
      <c r="S563" s="57">
        <v>0</v>
      </c>
      <c r="T563" s="47"/>
      <c r="U563" s="49"/>
      <c r="Y563" s="1" t="s">
        <v>4755</v>
      </c>
      <c r="Z563" s="1" t="s">
        <v>4754</v>
      </c>
      <c r="AA563" s="1" t="s">
        <v>4754</v>
      </c>
      <c r="AB563" s="1">
        <f t="shared" si="42"/>
        <v>0</v>
      </c>
      <c r="AC563" s="1">
        <f t="shared" si="43"/>
        <v>1</v>
      </c>
      <c r="AD563" s="59" t="s">
        <v>4755</v>
      </c>
      <c r="AE563" s="58">
        <v>0</v>
      </c>
      <c r="AF563" s="48"/>
      <c r="AG563" s="6"/>
      <c r="AH563" s="72"/>
      <c r="AI563" s="73"/>
      <c r="AJ563" s="74"/>
      <c r="AK563" s="73"/>
    </row>
    <row r="564" spans="1:37">
      <c r="A564" s="7" t="s">
        <v>3532</v>
      </c>
      <c r="B564" s="8" t="s">
        <v>3533</v>
      </c>
      <c r="C564" s="8" t="s">
        <v>3534</v>
      </c>
      <c r="D564" s="8" t="s">
        <v>3535</v>
      </c>
      <c r="E564" s="96" t="s">
        <v>64</v>
      </c>
      <c r="F564" s="9">
        <v>0</v>
      </c>
      <c r="G564" s="3">
        <v>46</v>
      </c>
      <c r="H564" s="75" t="s">
        <v>66</v>
      </c>
      <c r="I564" s="97" t="s">
        <v>3538</v>
      </c>
      <c r="M564" s="1" t="s">
        <v>4754</v>
      </c>
      <c r="N564" s="1" t="s">
        <v>4756</v>
      </c>
      <c r="O564" s="1" t="s">
        <v>4754</v>
      </c>
      <c r="P564" s="1">
        <f t="shared" si="40"/>
        <v>1</v>
      </c>
      <c r="Q564" s="1">
        <f t="shared" si="41"/>
        <v>0</v>
      </c>
      <c r="R564" s="56" t="s">
        <v>4756</v>
      </c>
      <c r="S564" s="57">
        <v>0</v>
      </c>
      <c r="T564" s="47"/>
      <c r="U564" s="49"/>
      <c r="Y564" s="1" t="s">
        <v>4754</v>
      </c>
      <c r="Z564" s="1" t="s">
        <v>4756</v>
      </c>
      <c r="AA564" s="1" t="s">
        <v>4754</v>
      </c>
      <c r="AB564" s="1">
        <f t="shared" si="42"/>
        <v>1</v>
      </c>
      <c r="AC564" s="1">
        <f t="shared" si="43"/>
        <v>0</v>
      </c>
      <c r="AD564" s="59" t="s">
        <v>4756</v>
      </c>
      <c r="AE564" s="58">
        <v>0</v>
      </c>
      <c r="AF564" s="48"/>
      <c r="AG564" s="6"/>
      <c r="AH564" s="72"/>
      <c r="AI564" s="73"/>
      <c r="AJ564" s="74"/>
      <c r="AK564" s="73"/>
    </row>
    <row r="565" spans="1:37">
      <c r="A565" s="7" t="s">
        <v>3550</v>
      </c>
      <c r="B565" s="8" t="s">
        <v>3551</v>
      </c>
      <c r="C565" s="8" t="s">
        <v>3552</v>
      </c>
      <c r="D565" s="8" t="s">
        <v>3553</v>
      </c>
      <c r="E565" s="96" t="s">
        <v>64</v>
      </c>
      <c r="F565" s="9" t="s">
        <v>1167</v>
      </c>
      <c r="G565" s="3">
        <v>65</v>
      </c>
      <c r="H565" s="75" t="s">
        <v>170</v>
      </c>
      <c r="I565" s="97" t="s">
        <v>3554</v>
      </c>
      <c r="M565" s="1" t="s">
        <v>4754</v>
      </c>
      <c r="N565" s="1" t="s">
        <v>4755</v>
      </c>
      <c r="O565" s="1" t="s">
        <v>4754</v>
      </c>
      <c r="P565" s="1">
        <f t="shared" si="40"/>
        <v>0</v>
      </c>
      <c r="Q565" s="1">
        <f t="shared" si="41"/>
        <v>1</v>
      </c>
      <c r="R565" s="56" t="s">
        <v>4755</v>
      </c>
      <c r="S565" s="57">
        <v>0</v>
      </c>
      <c r="T565" s="47"/>
      <c r="U565" s="49"/>
      <c r="Y565" s="1" t="s">
        <v>4755</v>
      </c>
      <c r="Z565" s="1" t="s">
        <v>4754</v>
      </c>
      <c r="AA565" s="1" t="s">
        <v>4754</v>
      </c>
      <c r="AB565" s="1">
        <f t="shared" si="42"/>
        <v>0</v>
      </c>
      <c r="AC565" s="1">
        <f t="shared" si="43"/>
        <v>1</v>
      </c>
      <c r="AD565" s="59" t="s">
        <v>4755</v>
      </c>
      <c r="AE565" s="58">
        <v>0</v>
      </c>
      <c r="AF565" s="48"/>
      <c r="AG565" s="6"/>
      <c r="AH565" s="72"/>
      <c r="AI565" s="73"/>
      <c r="AJ565" s="74"/>
      <c r="AK565" s="73"/>
    </row>
    <row r="566" spans="1:37">
      <c r="A566" s="7" t="s">
        <v>3577</v>
      </c>
      <c r="B566" s="8" t="s">
        <v>3578</v>
      </c>
      <c r="C566" s="8" t="s">
        <v>3579</v>
      </c>
      <c r="D566" s="8" t="s">
        <v>3580</v>
      </c>
      <c r="E566" s="96" t="s">
        <v>13</v>
      </c>
      <c r="F566" s="9" t="s">
        <v>3581</v>
      </c>
      <c r="G566" s="3">
        <v>1</v>
      </c>
      <c r="H566" s="75" t="s">
        <v>34</v>
      </c>
      <c r="I566" s="97" t="s">
        <v>3582</v>
      </c>
      <c r="M566" s="1" t="s">
        <v>4754</v>
      </c>
      <c r="N566" s="1" t="s">
        <v>4755</v>
      </c>
      <c r="O566" s="1" t="s">
        <v>4755</v>
      </c>
      <c r="P566" s="1">
        <f t="shared" si="40"/>
        <v>0</v>
      </c>
      <c r="Q566" s="1">
        <f t="shared" si="41"/>
        <v>2</v>
      </c>
      <c r="R566" s="56" t="s">
        <v>4755</v>
      </c>
      <c r="S566" s="57">
        <v>0</v>
      </c>
      <c r="T566" s="47"/>
      <c r="U566" s="49"/>
      <c r="Y566" s="1" t="s">
        <v>4754</v>
      </c>
      <c r="Z566" s="1" t="s">
        <v>4754</v>
      </c>
      <c r="AA566" s="1" t="s">
        <v>4755</v>
      </c>
      <c r="AB566" s="1">
        <f t="shared" si="42"/>
        <v>0</v>
      </c>
      <c r="AC566" s="1">
        <f t="shared" si="43"/>
        <v>1</v>
      </c>
      <c r="AD566" s="59" t="s">
        <v>4755</v>
      </c>
      <c r="AE566" s="58">
        <v>0</v>
      </c>
      <c r="AF566" s="48"/>
      <c r="AG566" s="6"/>
      <c r="AH566" s="72"/>
      <c r="AI566" s="73"/>
      <c r="AJ566" s="74"/>
      <c r="AK566" s="73"/>
    </row>
    <row r="567" spans="1:37">
      <c r="A567" s="7" t="s">
        <v>3594</v>
      </c>
      <c r="B567" s="8" t="s">
        <v>3595</v>
      </c>
      <c r="C567" s="8" t="s">
        <v>3596</v>
      </c>
      <c r="D567" s="8" t="s">
        <v>3597</v>
      </c>
      <c r="E567" s="96" t="s">
        <v>13</v>
      </c>
      <c r="F567" s="9" t="s">
        <v>3598</v>
      </c>
      <c r="G567" s="3">
        <v>87</v>
      </c>
      <c r="H567" s="75" t="s">
        <v>358</v>
      </c>
      <c r="I567" s="97" t="s">
        <v>3599</v>
      </c>
      <c r="M567" s="1" t="s">
        <v>4754</v>
      </c>
      <c r="N567" s="1" t="s">
        <v>4756</v>
      </c>
      <c r="O567" s="1" t="s">
        <v>4754</v>
      </c>
      <c r="P567" s="1">
        <f t="shared" si="40"/>
        <v>1</v>
      </c>
      <c r="Q567" s="1">
        <f t="shared" si="41"/>
        <v>0</v>
      </c>
      <c r="R567" s="56" t="s">
        <v>4756</v>
      </c>
      <c r="S567" s="57">
        <v>0</v>
      </c>
      <c r="T567" s="47"/>
      <c r="U567" s="49"/>
      <c r="Y567" s="1" t="s">
        <v>4754</v>
      </c>
      <c r="Z567" s="1" t="s">
        <v>4754</v>
      </c>
      <c r="AA567" s="1" t="s">
        <v>4754</v>
      </c>
      <c r="AB567" s="1">
        <f t="shared" si="42"/>
        <v>0</v>
      </c>
      <c r="AC567" s="1">
        <f t="shared" si="43"/>
        <v>0</v>
      </c>
      <c r="AD567" s="59"/>
      <c r="AE567" s="58">
        <v>0</v>
      </c>
      <c r="AF567" s="48"/>
      <c r="AG567" s="6"/>
      <c r="AH567" s="72"/>
      <c r="AI567" s="73"/>
      <c r="AJ567" s="74"/>
      <c r="AK567" s="73"/>
    </row>
    <row r="568" spans="1:37">
      <c r="A568" s="7" t="s">
        <v>3607</v>
      </c>
      <c r="B568" s="8" t="s">
        <v>3608</v>
      </c>
      <c r="C568" s="8" t="s">
        <v>3609</v>
      </c>
      <c r="D568" s="8" t="s">
        <v>3610</v>
      </c>
      <c r="E568" s="96" t="s">
        <v>40</v>
      </c>
      <c r="F568" s="9" t="s">
        <v>3611</v>
      </c>
      <c r="G568" s="3">
        <v>1</v>
      </c>
      <c r="H568" s="75" t="s">
        <v>34</v>
      </c>
      <c r="I568" s="97" t="s">
        <v>3612</v>
      </c>
      <c r="M568" s="1" t="s">
        <v>4754</v>
      </c>
      <c r="N568" s="1" t="s">
        <v>4755</v>
      </c>
      <c r="O568" s="1" t="s">
        <v>4754</v>
      </c>
      <c r="P568" s="1">
        <f t="shared" si="40"/>
        <v>0</v>
      </c>
      <c r="Q568" s="1">
        <f t="shared" si="41"/>
        <v>1</v>
      </c>
      <c r="R568" s="56" t="s">
        <v>4755</v>
      </c>
      <c r="S568" s="57">
        <v>0</v>
      </c>
      <c r="T568" s="47"/>
      <c r="U568" s="49"/>
      <c r="W568">
        <v>97.27</v>
      </c>
      <c r="Y568" s="1" t="s">
        <v>4755</v>
      </c>
      <c r="Z568" s="1" t="s">
        <v>4755</v>
      </c>
      <c r="AA568" s="1" t="s">
        <v>4755</v>
      </c>
      <c r="AB568" s="1">
        <f t="shared" si="42"/>
        <v>0</v>
      </c>
      <c r="AC568" s="1">
        <f t="shared" si="43"/>
        <v>3</v>
      </c>
      <c r="AD568" s="59" t="s">
        <v>4755</v>
      </c>
      <c r="AE568" s="58">
        <v>1</v>
      </c>
      <c r="AF568" s="48">
        <v>97.27</v>
      </c>
      <c r="AG568" s="6"/>
      <c r="AH568" s="72"/>
      <c r="AI568" s="73"/>
      <c r="AJ568" s="74"/>
      <c r="AK568" s="73"/>
    </row>
    <row r="569" spans="1:37">
      <c r="A569" s="7" t="s">
        <v>3613</v>
      </c>
      <c r="B569" s="8" t="s">
        <v>3614</v>
      </c>
      <c r="C569" s="8" t="s">
        <v>3615</v>
      </c>
      <c r="D569" s="8" t="s">
        <v>3616</v>
      </c>
      <c r="E569" s="96" t="s">
        <v>697</v>
      </c>
      <c r="F569" s="9" t="s">
        <v>3617</v>
      </c>
      <c r="G569" s="3">
        <v>21</v>
      </c>
      <c r="H569" s="75" t="s">
        <v>143</v>
      </c>
      <c r="I569" s="97" t="s">
        <v>3618</v>
      </c>
      <c r="M569" s="1" t="s">
        <v>4754</v>
      </c>
      <c r="N569" s="1" t="s">
        <v>4754</v>
      </c>
      <c r="O569" s="1" t="s">
        <v>4756</v>
      </c>
      <c r="P569" s="1">
        <f t="shared" si="40"/>
        <v>1</v>
      </c>
      <c r="Q569" s="1">
        <f t="shared" si="41"/>
        <v>0</v>
      </c>
      <c r="R569" s="56" t="s">
        <v>4756</v>
      </c>
      <c r="S569" s="57">
        <v>0</v>
      </c>
      <c r="T569" s="47"/>
      <c r="U569" s="49"/>
      <c r="Y569" s="1" t="s">
        <v>4754</v>
      </c>
      <c r="Z569" s="1" t="s">
        <v>4754</v>
      </c>
      <c r="AA569" s="1" t="s">
        <v>4756</v>
      </c>
      <c r="AB569" s="1">
        <f t="shared" si="42"/>
        <v>1</v>
      </c>
      <c r="AC569" s="1">
        <f t="shared" si="43"/>
        <v>0</v>
      </c>
      <c r="AD569" s="59" t="s">
        <v>4756</v>
      </c>
      <c r="AE569" s="58">
        <v>0</v>
      </c>
      <c r="AF569" s="48"/>
      <c r="AG569" s="6"/>
      <c r="AH569" s="72"/>
      <c r="AI569" s="73"/>
      <c r="AJ569" s="74"/>
      <c r="AK569" s="73"/>
    </row>
    <row r="570" spans="1:37">
      <c r="A570" s="7" t="s">
        <v>3637</v>
      </c>
      <c r="B570" s="8" t="s">
        <v>3638</v>
      </c>
      <c r="C570" s="8" t="s">
        <v>3639</v>
      </c>
      <c r="D570" s="8" t="s">
        <v>3640</v>
      </c>
      <c r="E570" s="96" t="s">
        <v>13</v>
      </c>
      <c r="F570" s="9" t="s">
        <v>3641</v>
      </c>
      <c r="G570" s="3">
        <v>2</v>
      </c>
      <c r="H570" s="75" t="s">
        <v>15</v>
      </c>
      <c r="I570" s="97" t="s">
        <v>3642</v>
      </c>
      <c r="M570" s="1" t="s">
        <v>4754</v>
      </c>
      <c r="N570" s="1" t="s">
        <v>4754</v>
      </c>
      <c r="O570" s="1" t="s">
        <v>4754</v>
      </c>
      <c r="P570" s="1">
        <f t="shared" si="40"/>
        <v>0</v>
      </c>
      <c r="Q570" s="1">
        <f t="shared" si="41"/>
        <v>0</v>
      </c>
      <c r="R570" s="56"/>
      <c r="S570" s="57">
        <v>0</v>
      </c>
      <c r="T570" s="47"/>
      <c r="U570" s="49"/>
      <c r="Y570" s="1" t="s">
        <v>4755</v>
      </c>
      <c r="Z570" s="1" t="s">
        <v>4754</v>
      </c>
      <c r="AA570" s="1" t="s">
        <v>4755</v>
      </c>
      <c r="AB570" s="1">
        <f t="shared" si="42"/>
        <v>0</v>
      </c>
      <c r="AC570" s="1">
        <f t="shared" si="43"/>
        <v>2</v>
      </c>
      <c r="AD570" s="59" t="s">
        <v>4755</v>
      </c>
      <c r="AE570" s="58">
        <v>0</v>
      </c>
      <c r="AF570" s="48"/>
      <c r="AG570" s="6"/>
      <c r="AH570" s="72"/>
      <c r="AI570" s="73"/>
      <c r="AJ570" s="74"/>
      <c r="AK570" s="73"/>
    </row>
    <row r="571" spans="1:37">
      <c r="A571" s="7" t="s">
        <v>3643</v>
      </c>
      <c r="B571" s="8" t="s">
        <v>3644</v>
      </c>
      <c r="C571" s="8" t="s">
        <v>3645</v>
      </c>
      <c r="D571" s="8" t="s">
        <v>3646</v>
      </c>
      <c r="E571" s="96" t="s">
        <v>64</v>
      </c>
      <c r="F571" s="9" t="s">
        <v>3647</v>
      </c>
      <c r="G571" s="3">
        <v>39</v>
      </c>
      <c r="H571" s="75" t="s">
        <v>66</v>
      </c>
      <c r="I571" s="97" t="s">
        <v>3648</v>
      </c>
      <c r="M571" s="1" t="s">
        <v>4754</v>
      </c>
      <c r="N571" s="1" t="s">
        <v>4754</v>
      </c>
      <c r="O571" s="1" t="s">
        <v>4756</v>
      </c>
      <c r="P571" s="1">
        <f t="shared" si="40"/>
        <v>1</v>
      </c>
      <c r="Q571" s="1">
        <f t="shared" si="41"/>
        <v>0</v>
      </c>
      <c r="R571" s="56" t="s">
        <v>4756</v>
      </c>
      <c r="S571" s="57">
        <v>0</v>
      </c>
      <c r="T571" s="47"/>
      <c r="U571" s="49"/>
      <c r="Y571" s="1" t="s">
        <v>4756</v>
      </c>
      <c r="Z571" s="1" t="s">
        <v>4754</v>
      </c>
      <c r="AA571" s="1" t="s">
        <v>4754</v>
      </c>
      <c r="AB571" s="1">
        <f t="shared" si="42"/>
        <v>1</v>
      </c>
      <c r="AC571" s="1">
        <f t="shared" si="43"/>
        <v>0</v>
      </c>
      <c r="AD571" s="59" t="s">
        <v>4756</v>
      </c>
      <c r="AE571" s="58">
        <v>0</v>
      </c>
      <c r="AF571" s="48"/>
      <c r="AG571" s="6"/>
      <c r="AH571" s="72"/>
      <c r="AI571" s="73"/>
      <c r="AJ571" s="74"/>
      <c r="AK571" s="73"/>
    </row>
    <row r="572" spans="1:37">
      <c r="A572" s="7" t="s">
        <v>3654</v>
      </c>
      <c r="B572" s="8" t="s">
        <v>3655</v>
      </c>
      <c r="C572" s="8" t="s">
        <v>3656</v>
      </c>
      <c r="D572" s="8" t="s">
        <v>3657</v>
      </c>
      <c r="E572" s="96" t="s">
        <v>13</v>
      </c>
      <c r="F572" s="9">
        <v>0</v>
      </c>
      <c r="G572" s="3">
        <v>2</v>
      </c>
      <c r="H572" s="75" t="s">
        <v>15</v>
      </c>
      <c r="I572" s="97" t="s">
        <v>3658</v>
      </c>
      <c r="M572" s="1" t="s">
        <v>4754</v>
      </c>
      <c r="N572" s="1" t="s">
        <v>4754</v>
      </c>
      <c r="O572" s="1" t="s">
        <v>4754</v>
      </c>
      <c r="P572" s="1">
        <f t="shared" si="40"/>
        <v>0</v>
      </c>
      <c r="Q572" s="1">
        <f t="shared" si="41"/>
        <v>0</v>
      </c>
      <c r="R572" s="56"/>
      <c r="S572" s="57">
        <v>0</v>
      </c>
      <c r="T572" s="47"/>
      <c r="U572" s="49"/>
      <c r="Y572" s="1" t="s">
        <v>4754</v>
      </c>
      <c r="Z572" s="1" t="s">
        <v>4754</v>
      </c>
      <c r="AA572" s="1" t="s">
        <v>4754</v>
      </c>
      <c r="AB572" s="1">
        <f t="shared" si="42"/>
        <v>0</v>
      </c>
      <c r="AC572" s="1">
        <f t="shared" si="43"/>
        <v>0</v>
      </c>
      <c r="AD572" s="59"/>
      <c r="AE572" s="58">
        <v>0</v>
      </c>
      <c r="AF572" s="48"/>
      <c r="AG572" s="6"/>
      <c r="AH572" s="72"/>
      <c r="AI572" s="73"/>
      <c r="AJ572" s="74"/>
      <c r="AK572" s="73"/>
    </row>
    <row r="573" spans="1:37">
      <c r="A573" s="7" t="s">
        <v>3670</v>
      </c>
      <c r="B573" s="8" t="s">
        <v>3671</v>
      </c>
      <c r="C573" s="8" t="s">
        <v>3672</v>
      </c>
      <c r="D573" s="8" t="s">
        <v>3673</v>
      </c>
      <c r="E573" s="96" t="s">
        <v>104</v>
      </c>
      <c r="F573" s="9">
        <v>0</v>
      </c>
      <c r="G573" s="3">
        <v>70</v>
      </c>
      <c r="H573" s="75" t="s">
        <v>79</v>
      </c>
      <c r="I573" s="97" t="s">
        <v>3674</v>
      </c>
      <c r="M573" s="1" t="s">
        <v>4754</v>
      </c>
      <c r="N573" s="1" t="s">
        <v>4756</v>
      </c>
      <c r="O573" s="1" t="s">
        <v>4754</v>
      </c>
      <c r="P573" s="1">
        <f t="shared" si="40"/>
        <v>1</v>
      </c>
      <c r="Q573" s="1">
        <f t="shared" si="41"/>
        <v>0</v>
      </c>
      <c r="R573" s="56" t="s">
        <v>4756</v>
      </c>
      <c r="S573" s="57">
        <v>0</v>
      </c>
      <c r="T573" s="47"/>
      <c r="U573" s="49"/>
      <c r="Y573" s="1" t="s">
        <v>4754</v>
      </c>
      <c r="Z573" s="1" t="s">
        <v>4754</v>
      </c>
      <c r="AA573" s="1" t="s">
        <v>4754</v>
      </c>
      <c r="AB573" s="1">
        <f t="shared" si="42"/>
        <v>0</v>
      </c>
      <c r="AC573" s="1">
        <f t="shared" si="43"/>
        <v>0</v>
      </c>
      <c r="AD573" s="59"/>
      <c r="AE573" s="58">
        <v>0</v>
      </c>
      <c r="AF573" s="48"/>
      <c r="AG573" s="6"/>
      <c r="AH573" s="72"/>
      <c r="AI573" s="73"/>
      <c r="AJ573" s="74"/>
      <c r="AK573" s="73"/>
    </row>
    <row r="574" spans="1:37">
      <c r="A574" s="7" t="s">
        <v>3681</v>
      </c>
      <c r="B574" s="8" t="s">
        <v>3682</v>
      </c>
      <c r="C574" s="8" t="s">
        <v>3683</v>
      </c>
      <c r="D574" s="8" t="s">
        <v>3684</v>
      </c>
      <c r="E574" s="96" t="s">
        <v>40</v>
      </c>
      <c r="F574" s="9">
        <v>0</v>
      </c>
      <c r="G574" s="3">
        <v>1</v>
      </c>
      <c r="H574" s="75" t="s">
        <v>34</v>
      </c>
      <c r="I574" s="97" t="s">
        <v>3685</v>
      </c>
      <c r="M574" s="1" t="s">
        <v>4754</v>
      </c>
      <c r="N574" s="1" t="s">
        <v>4754</v>
      </c>
      <c r="O574" s="1" t="s">
        <v>4754</v>
      </c>
      <c r="P574" s="1">
        <f t="shared" si="40"/>
        <v>0</v>
      </c>
      <c r="Q574" s="1">
        <f t="shared" si="41"/>
        <v>0</v>
      </c>
      <c r="R574" s="56"/>
      <c r="S574" s="57">
        <v>0</v>
      </c>
      <c r="T574" s="47"/>
      <c r="U574" s="49"/>
      <c r="V574">
        <v>99.12</v>
      </c>
      <c r="W574">
        <v>95.44</v>
      </c>
      <c r="Y574" s="1" t="s">
        <v>4755</v>
      </c>
      <c r="Z574" s="1" t="s">
        <v>4755</v>
      </c>
      <c r="AA574" s="1" t="s">
        <v>4754</v>
      </c>
      <c r="AB574" s="1">
        <f t="shared" si="42"/>
        <v>0</v>
      </c>
      <c r="AC574" s="1">
        <f t="shared" si="43"/>
        <v>2</v>
      </c>
      <c r="AD574" s="59" t="s">
        <v>4755</v>
      </c>
      <c r="AE574" s="58">
        <v>2</v>
      </c>
      <c r="AF574" s="48">
        <v>97.28</v>
      </c>
      <c r="AG574" s="6">
        <v>1.8400000000000034</v>
      </c>
      <c r="AH574" s="72"/>
      <c r="AI574" s="73"/>
      <c r="AJ574" s="74"/>
      <c r="AK574" s="73"/>
    </row>
    <row r="575" spans="1:37">
      <c r="A575" s="7" t="s">
        <v>3686</v>
      </c>
      <c r="B575" s="8" t="s">
        <v>3687</v>
      </c>
      <c r="C575" s="8" t="s">
        <v>3688</v>
      </c>
      <c r="D575" s="8" t="s">
        <v>3689</v>
      </c>
      <c r="E575" s="96" t="s">
        <v>64</v>
      </c>
      <c r="F575" s="9">
        <v>0</v>
      </c>
      <c r="G575" s="3">
        <v>64</v>
      </c>
      <c r="H575" s="75" t="s">
        <v>66</v>
      </c>
      <c r="I575" s="97" t="s">
        <v>3690</v>
      </c>
      <c r="M575" s="1" t="s">
        <v>4755</v>
      </c>
      <c r="N575" s="1" t="s">
        <v>4754</v>
      </c>
      <c r="O575" s="1" t="s">
        <v>4754</v>
      </c>
      <c r="P575" s="1">
        <f t="shared" si="40"/>
        <v>0</v>
      </c>
      <c r="Q575" s="1">
        <f t="shared" si="41"/>
        <v>1</v>
      </c>
      <c r="R575" s="56" t="s">
        <v>4755</v>
      </c>
      <c r="S575" s="57">
        <v>0</v>
      </c>
      <c r="T575" s="47"/>
      <c r="U575" s="49"/>
      <c r="Y575" s="1" t="s">
        <v>4754</v>
      </c>
      <c r="Z575" s="1" t="s">
        <v>4754</v>
      </c>
      <c r="AA575" s="1" t="s">
        <v>4754</v>
      </c>
      <c r="AB575" s="1">
        <f t="shared" si="42"/>
        <v>0</v>
      </c>
      <c r="AC575" s="1">
        <f t="shared" si="43"/>
        <v>0</v>
      </c>
      <c r="AD575" s="59"/>
      <c r="AE575" s="58">
        <v>0</v>
      </c>
      <c r="AF575" s="48"/>
      <c r="AG575" s="6"/>
      <c r="AH575" s="72"/>
      <c r="AI575" s="73"/>
      <c r="AJ575" s="74"/>
      <c r="AK575" s="73"/>
    </row>
    <row r="576" spans="1:37">
      <c r="A576" s="7" t="s">
        <v>3703</v>
      </c>
      <c r="B576" s="8" t="s">
        <v>3704</v>
      </c>
      <c r="C576" s="8" t="s">
        <v>3705</v>
      </c>
      <c r="D576" s="8" t="s">
        <v>3706</v>
      </c>
      <c r="E576" s="96" t="s">
        <v>64</v>
      </c>
      <c r="F576" s="9" t="s">
        <v>3707</v>
      </c>
      <c r="G576" s="3">
        <v>51</v>
      </c>
      <c r="H576" s="75" t="s">
        <v>652</v>
      </c>
      <c r="I576" s="97" t="s">
        <v>3709</v>
      </c>
      <c r="M576" s="1" t="s">
        <v>4754</v>
      </c>
      <c r="N576" s="1" t="s">
        <v>4754</v>
      </c>
      <c r="O576" s="1" t="s">
        <v>4754</v>
      </c>
      <c r="P576" s="1">
        <f t="shared" si="40"/>
        <v>0</v>
      </c>
      <c r="Q576" s="1">
        <f t="shared" si="41"/>
        <v>0</v>
      </c>
      <c r="R576" s="56"/>
      <c r="S576" s="57">
        <v>0</v>
      </c>
      <c r="T576" s="47"/>
      <c r="U576" s="49"/>
      <c r="Y576" s="1" t="s">
        <v>4756</v>
      </c>
      <c r="Z576" s="1" t="s">
        <v>4754</v>
      </c>
      <c r="AA576" s="1" t="s">
        <v>4754</v>
      </c>
      <c r="AB576" s="1">
        <f t="shared" si="42"/>
        <v>1</v>
      </c>
      <c r="AC576" s="1">
        <f t="shared" si="43"/>
        <v>0</v>
      </c>
      <c r="AD576" s="59" t="s">
        <v>4756</v>
      </c>
      <c r="AE576" s="58">
        <v>0</v>
      </c>
      <c r="AF576" s="48"/>
      <c r="AG576" s="6"/>
      <c r="AH576" s="72"/>
      <c r="AI576" s="73"/>
      <c r="AJ576" s="74"/>
      <c r="AK576" s="73"/>
    </row>
    <row r="577" spans="1:37">
      <c r="A577" s="7" t="s">
        <v>3772</v>
      </c>
      <c r="B577" s="8" t="s">
        <v>3773</v>
      </c>
      <c r="C577" s="8" t="s">
        <v>3774</v>
      </c>
      <c r="D577" s="8" t="s">
        <v>3775</v>
      </c>
      <c r="E577" s="96" t="s">
        <v>104</v>
      </c>
      <c r="F577" s="9" t="s">
        <v>3776</v>
      </c>
      <c r="G577" s="3">
        <v>43</v>
      </c>
      <c r="H577" s="75" t="s">
        <v>8</v>
      </c>
      <c r="I577" s="97" t="s">
        <v>3777</v>
      </c>
      <c r="M577" s="1" t="s">
        <v>4754</v>
      </c>
      <c r="N577" s="1" t="s">
        <v>4756</v>
      </c>
      <c r="O577" s="1" t="s">
        <v>4756</v>
      </c>
      <c r="P577" s="1">
        <f t="shared" si="40"/>
        <v>2</v>
      </c>
      <c r="Q577" s="1">
        <f t="shared" si="41"/>
        <v>0</v>
      </c>
      <c r="R577" s="56" t="s">
        <v>4756</v>
      </c>
      <c r="S577" s="57">
        <v>0</v>
      </c>
      <c r="T577" s="47"/>
      <c r="U577" s="49"/>
      <c r="Y577" s="1" t="s">
        <v>4756</v>
      </c>
      <c r="Z577" s="1" t="s">
        <v>4754</v>
      </c>
      <c r="AA577" s="1" t="s">
        <v>4756</v>
      </c>
      <c r="AB577" s="1">
        <f t="shared" si="42"/>
        <v>2</v>
      </c>
      <c r="AC577" s="1">
        <f t="shared" si="43"/>
        <v>0</v>
      </c>
      <c r="AD577" s="59" t="s">
        <v>4756</v>
      </c>
      <c r="AE577" s="58">
        <v>0</v>
      </c>
      <c r="AF577" s="48"/>
      <c r="AG577" s="6"/>
      <c r="AH577" s="72"/>
      <c r="AI577" s="73"/>
      <c r="AJ577" s="74"/>
      <c r="AK577" s="73"/>
    </row>
    <row r="578" spans="1:37">
      <c r="A578" s="7" t="s">
        <v>3778</v>
      </c>
      <c r="B578" s="8" t="s">
        <v>3779</v>
      </c>
      <c r="C578" s="8" t="s">
        <v>3780</v>
      </c>
      <c r="D578" s="8" t="s">
        <v>3781</v>
      </c>
      <c r="E578" s="96" t="s">
        <v>64</v>
      </c>
      <c r="F578" s="9" t="s">
        <v>3782</v>
      </c>
      <c r="G578" s="3">
        <v>52</v>
      </c>
      <c r="H578" s="75" t="s">
        <v>79</v>
      </c>
      <c r="I578" s="97" t="s">
        <v>3783</v>
      </c>
      <c r="M578" s="1" t="s">
        <v>4754</v>
      </c>
      <c r="N578" s="1" t="s">
        <v>4756</v>
      </c>
      <c r="O578" s="1" t="s">
        <v>4754</v>
      </c>
      <c r="P578" s="1">
        <f t="shared" si="40"/>
        <v>1</v>
      </c>
      <c r="Q578" s="1">
        <f t="shared" si="41"/>
        <v>0</v>
      </c>
      <c r="R578" s="56" t="s">
        <v>4756</v>
      </c>
      <c r="S578" s="57">
        <v>0</v>
      </c>
      <c r="T578" s="47"/>
      <c r="U578" s="49"/>
      <c r="Y578" s="1" t="s">
        <v>4754</v>
      </c>
      <c r="Z578" s="1" t="s">
        <v>4754</v>
      </c>
      <c r="AA578" s="1" t="s">
        <v>4754</v>
      </c>
      <c r="AB578" s="1">
        <f t="shared" si="42"/>
        <v>0</v>
      </c>
      <c r="AC578" s="1">
        <f t="shared" si="43"/>
        <v>0</v>
      </c>
      <c r="AD578" s="59"/>
      <c r="AE578" s="58">
        <v>0</v>
      </c>
      <c r="AF578" s="48"/>
      <c r="AG578" s="6"/>
      <c r="AH578" s="72"/>
      <c r="AI578" s="73"/>
      <c r="AJ578" s="74"/>
      <c r="AK578" s="73"/>
    </row>
    <row r="579" spans="1:37">
      <c r="A579" s="7" t="s">
        <v>3784</v>
      </c>
      <c r="B579" s="8" t="s">
        <v>3785</v>
      </c>
      <c r="C579" s="8" t="s">
        <v>3786</v>
      </c>
      <c r="D579" s="8" t="s">
        <v>3787</v>
      </c>
      <c r="E579" s="96" t="s">
        <v>104</v>
      </c>
      <c r="F579" s="9" t="s">
        <v>2715</v>
      </c>
      <c r="G579" s="3">
        <v>52</v>
      </c>
      <c r="H579" s="75" t="s">
        <v>377</v>
      </c>
      <c r="I579" s="97" t="s">
        <v>3788</v>
      </c>
      <c r="M579" s="1" t="s">
        <v>4754</v>
      </c>
      <c r="N579" s="1" t="s">
        <v>4754</v>
      </c>
      <c r="O579" s="1" t="s">
        <v>4756</v>
      </c>
      <c r="P579" s="1">
        <f t="shared" ref="P579:P642" si="44">(COUNTIF(M579:O579,"Free"))+COUNTIF(M579:O579,"NTA/Free")</f>
        <v>1</v>
      </c>
      <c r="Q579" s="1">
        <f t="shared" ref="Q579:Q642" si="45">(COUNTIF(M579:O579,"NTA"))+COUNTIF(M579:O579,"NTA/Free")</f>
        <v>0</v>
      </c>
      <c r="R579" s="56" t="s">
        <v>4756</v>
      </c>
      <c r="S579" s="57">
        <v>0</v>
      </c>
      <c r="T579" s="47"/>
      <c r="U579" s="49"/>
      <c r="V579">
        <v>0.16259999999999999</v>
      </c>
      <c r="X579">
        <v>2.1219999999999999</v>
      </c>
      <c r="Y579" s="1" t="s">
        <v>4756</v>
      </c>
      <c r="Z579" s="1" t="s">
        <v>4754</v>
      </c>
      <c r="AA579" s="1" t="s">
        <v>4756</v>
      </c>
      <c r="AB579" s="1">
        <f t="shared" ref="AB579:AB642" si="46">(COUNTIF(Y579:AA579,"Free"))+COUNTIF(Y579:AA579,"NTA/Free")</f>
        <v>2</v>
      </c>
      <c r="AC579" s="1">
        <f t="shared" ref="AC579:AC642" si="47">(COUNTIF(Y579:AA579,"NTA"))+COUNTIF(Y579:AA579,"NTA/Free")</f>
        <v>0</v>
      </c>
      <c r="AD579" s="59" t="s">
        <v>4756</v>
      </c>
      <c r="AE579" s="58">
        <v>2</v>
      </c>
      <c r="AF579" s="48">
        <v>1.1422999999999999</v>
      </c>
      <c r="AG579" s="6">
        <v>0.97970000000000002</v>
      </c>
      <c r="AH579" s="72"/>
      <c r="AI579" s="73"/>
      <c r="AJ579" s="74"/>
      <c r="AK579" s="73"/>
    </row>
    <row r="580" spans="1:37">
      <c r="A580" s="7" t="s">
        <v>3790</v>
      </c>
      <c r="B580" s="8" t="s">
        <v>3791</v>
      </c>
      <c r="C580" s="8" t="s">
        <v>3792</v>
      </c>
      <c r="D580" s="8" t="s">
        <v>3793</v>
      </c>
      <c r="E580" s="96" t="s">
        <v>304</v>
      </c>
      <c r="F580" s="9" t="s">
        <v>3794</v>
      </c>
      <c r="G580" s="3">
        <v>53</v>
      </c>
      <c r="H580" s="75" t="s">
        <v>129</v>
      </c>
      <c r="I580" s="97" t="s">
        <v>3795</v>
      </c>
      <c r="M580" s="1" t="s">
        <v>4754</v>
      </c>
      <c r="N580" s="1" t="s">
        <v>4756</v>
      </c>
      <c r="O580" s="1" t="s">
        <v>4754</v>
      </c>
      <c r="P580" s="1">
        <f t="shared" si="44"/>
        <v>1</v>
      </c>
      <c r="Q580" s="1">
        <f t="shared" si="45"/>
        <v>0</v>
      </c>
      <c r="R580" s="56" t="s">
        <v>4756</v>
      </c>
      <c r="S580" s="57">
        <v>0</v>
      </c>
      <c r="T580" s="47"/>
      <c r="U580" s="49"/>
      <c r="Y580" s="1" t="s">
        <v>4754</v>
      </c>
      <c r="Z580" s="1" t="s">
        <v>4754</v>
      </c>
      <c r="AA580" s="1" t="s">
        <v>4754</v>
      </c>
      <c r="AB580" s="1">
        <f t="shared" si="46"/>
        <v>0</v>
      </c>
      <c r="AC580" s="1">
        <f t="shared" si="47"/>
        <v>0</v>
      </c>
      <c r="AD580" s="59"/>
      <c r="AE580" s="58">
        <v>0</v>
      </c>
      <c r="AF580" s="48"/>
      <c r="AG580" s="6"/>
      <c r="AH580" s="72"/>
      <c r="AI580" s="73"/>
      <c r="AJ580" s="74"/>
      <c r="AK580" s="73"/>
    </row>
    <row r="581" spans="1:37">
      <c r="A581" s="7" t="s">
        <v>3801</v>
      </c>
      <c r="B581" s="8" t="s">
        <v>3802</v>
      </c>
      <c r="C581" s="8" t="s">
        <v>3803</v>
      </c>
      <c r="D581" s="8" t="s">
        <v>3804</v>
      </c>
      <c r="E581" s="96" t="s">
        <v>64</v>
      </c>
      <c r="F581" s="9" t="s">
        <v>3805</v>
      </c>
      <c r="G581" s="3">
        <v>60</v>
      </c>
      <c r="H581" s="75" t="s">
        <v>66</v>
      </c>
      <c r="I581" s="97" t="s">
        <v>3806</v>
      </c>
      <c r="M581" s="1" t="s">
        <v>4754</v>
      </c>
      <c r="N581" s="1" t="s">
        <v>4756</v>
      </c>
      <c r="O581" s="1" t="s">
        <v>4754</v>
      </c>
      <c r="P581" s="1">
        <f t="shared" si="44"/>
        <v>1</v>
      </c>
      <c r="Q581" s="1">
        <f t="shared" si="45"/>
        <v>0</v>
      </c>
      <c r="R581" s="56" t="s">
        <v>4756</v>
      </c>
      <c r="S581" s="57">
        <v>0</v>
      </c>
      <c r="T581" s="47"/>
      <c r="U581" s="49"/>
      <c r="Y581" s="1" t="s">
        <v>4754</v>
      </c>
      <c r="Z581" s="1" t="s">
        <v>4754</v>
      </c>
      <c r="AA581" s="1" t="s">
        <v>4754</v>
      </c>
      <c r="AB581" s="1">
        <f t="shared" si="46"/>
        <v>0</v>
      </c>
      <c r="AC581" s="1">
        <f t="shared" si="47"/>
        <v>0</v>
      </c>
      <c r="AD581" s="59"/>
      <c r="AE581" s="58">
        <v>0</v>
      </c>
      <c r="AF581" s="48"/>
      <c r="AG581" s="6"/>
      <c r="AH581" s="72"/>
      <c r="AI581" s="73"/>
      <c r="AJ581" s="74"/>
      <c r="AK581" s="73"/>
    </row>
    <row r="582" spans="1:37">
      <c r="A582" s="7" t="s">
        <v>3807</v>
      </c>
      <c r="B582" s="8" t="s">
        <v>3808</v>
      </c>
      <c r="C582" s="8" t="s">
        <v>3809</v>
      </c>
      <c r="D582" s="8" t="s">
        <v>3810</v>
      </c>
      <c r="E582" s="96" t="s">
        <v>40</v>
      </c>
      <c r="F582" s="9" t="s">
        <v>3811</v>
      </c>
      <c r="G582" s="3">
        <v>1</v>
      </c>
      <c r="H582" s="75" t="s">
        <v>34</v>
      </c>
      <c r="I582" s="97" t="s">
        <v>3812</v>
      </c>
      <c r="M582" s="1" t="s">
        <v>4754</v>
      </c>
      <c r="N582" s="1" t="s">
        <v>4754</v>
      </c>
      <c r="O582" s="1" t="s">
        <v>4754</v>
      </c>
      <c r="P582" s="1">
        <f t="shared" si="44"/>
        <v>0</v>
      </c>
      <c r="Q582" s="1">
        <f t="shared" si="45"/>
        <v>0</v>
      </c>
      <c r="R582" s="56"/>
      <c r="S582" s="57">
        <v>0</v>
      </c>
      <c r="T582" s="47"/>
      <c r="U582" s="49"/>
      <c r="Y582" s="1" t="s">
        <v>4756</v>
      </c>
      <c r="Z582" s="1" t="s">
        <v>4756</v>
      </c>
      <c r="AA582" s="1" t="s">
        <v>4756</v>
      </c>
      <c r="AB582" s="1">
        <f t="shared" si="46"/>
        <v>3</v>
      </c>
      <c r="AC582" s="1">
        <f t="shared" si="47"/>
        <v>0</v>
      </c>
      <c r="AD582" s="59" t="s">
        <v>4756</v>
      </c>
      <c r="AE582" s="58">
        <v>0</v>
      </c>
      <c r="AF582" s="48"/>
      <c r="AG582" s="6"/>
      <c r="AH582" s="72"/>
      <c r="AI582" s="73"/>
      <c r="AJ582" s="74"/>
      <c r="AK582" s="73"/>
    </row>
    <row r="583" spans="1:37">
      <c r="A583" s="7" t="s">
        <v>3818</v>
      </c>
      <c r="B583" s="8" t="s">
        <v>3819</v>
      </c>
      <c r="C583" s="8" t="s">
        <v>3820</v>
      </c>
      <c r="D583" s="8" t="s">
        <v>3821</v>
      </c>
      <c r="E583" s="96" t="s">
        <v>697</v>
      </c>
      <c r="F583" s="9" t="s">
        <v>3822</v>
      </c>
      <c r="G583" s="3">
        <v>1</v>
      </c>
      <c r="H583" s="75" t="s">
        <v>34</v>
      </c>
      <c r="I583" s="97" t="s">
        <v>3823</v>
      </c>
      <c r="M583" s="1" t="s">
        <v>4754</v>
      </c>
      <c r="N583" s="1" t="s">
        <v>4754</v>
      </c>
      <c r="O583" s="1" t="s">
        <v>4754</v>
      </c>
      <c r="P583" s="1">
        <f t="shared" si="44"/>
        <v>0</v>
      </c>
      <c r="Q583" s="1">
        <f t="shared" si="45"/>
        <v>0</v>
      </c>
      <c r="R583" s="56"/>
      <c r="S583" s="57">
        <v>0</v>
      </c>
      <c r="T583" s="47"/>
      <c r="U583" s="49"/>
      <c r="Y583" s="1" t="s">
        <v>4754</v>
      </c>
      <c r="Z583" s="1" t="s">
        <v>4754</v>
      </c>
      <c r="AA583" s="1" t="s">
        <v>4754</v>
      </c>
      <c r="AB583" s="1">
        <f t="shared" si="46"/>
        <v>0</v>
      </c>
      <c r="AC583" s="1">
        <f t="shared" si="47"/>
        <v>0</v>
      </c>
      <c r="AD583" s="59"/>
      <c r="AE583" s="58">
        <v>0</v>
      </c>
      <c r="AF583" s="48"/>
      <c r="AG583" s="6"/>
      <c r="AH583" s="72"/>
      <c r="AI583" s="73"/>
      <c r="AJ583" s="74"/>
      <c r="AK583" s="73"/>
    </row>
    <row r="584" spans="1:37">
      <c r="A584" s="7" t="s">
        <v>3835</v>
      </c>
      <c r="B584" s="8" t="s">
        <v>3836</v>
      </c>
      <c r="C584" s="8" t="s">
        <v>3837</v>
      </c>
      <c r="D584" s="8" t="s">
        <v>3838</v>
      </c>
      <c r="E584" s="96" t="s">
        <v>40</v>
      </c>
      <c r="F584" s="9">
        <v>0</v>
      </c>
      <c r="G584" s="3">
        <v>2</v>
      </c>
      <c r="H584" s="75" t="s">
        <v>15</v>
      </c>
      <c r="I584" s="97" t="s">
        <v>3839</v>
      </c>
      <c r="M584" s="1" t="s">
        <v>4755</v>
      </c>
      <c r="N584" s="1" t="s">
        <v>4754</v>
      </c>
      <c r="O584" s="1" t="s">
        <v>4754</v>
      </c>
      <c r="P584" s="1">
        <f t="shared" si="44"/>
        <v>0</v>
      </c>
      <c r="Q584" s="1">
        <f t="shared" si="45"/>
        <v>1</v>
      </c>
      <c r="R584" s="56" t="s">
        <v>4755</v>
      </c>
      <c r="S584" s="57">
        <v>0</v>
      </c>
      <c r="T584" s="47"/>
      <c r="U584" s="49"/>
      <c r="Y584" s="1" t="s">
        <v>4754</v>
      </c>
      <c r="Z584" s="1" t="s">
        <v>4754</v>
      </c>
      <c r="AA584" s="1" t="s">
        <v>4754</v>
      </c>
      <c r="AB584" s="1">
        <f t="shared" si="46"/>
        <v>0</v>
      </c>
      <c r="AC584" s="1">
        <f t="shared" si="47"/>
        <v>0</v>
      </c>
      <c r="AD584" s="59"/>
      <c r="AE584" s="58">
        <v>0</v>
      </c>
      <c r="AF584" s="48"/>
      <c r="AG584" s="6"/>
      <c r="AH584" s="72"/>
      <c r="AI584" s="73"/>
      <c r="AJ584" s="74"/>
      <c r="AK584" s="73"/>
    </row>
    <row r="585" spans="1:37">
      <c r="A585" s="7" t="s">
        <v>3858</v>
      </c>
      <c r="B585" s="8" t="s">
        <v>3859</v>
      </c>
      <c r="C585" s="8" t="s">
        <v>3860</v>
      </c>
      <c r="D585" s="8" t="s">
        <v>3861</v>
      </c>
      <c r="E585" s="96" t="s">
        <v>64</v>
      </c>
      <c r="F585" s="9" t="s">
        <v>3862</v>
      </c>
      <c r="G585" s="3">
        <v>63</v>
      </c>
      <c r="H585" s="75" t="s">
        <v>170</v>
      </c>
      <c r="I585" s="97" t="s">
        <v>3863</v>
      </c>
      <c r="M585" s="1" t="s">
        <v>4754</v>
      </c>
      <c r="N585" s="1" t="s">
        <v>4755</v>
      </c>
      <c r="O585" s="1" t="s">
        <v>4754</v>
      </c>
      <c r="P585" s="1">
        <f t="shared" si="44"/>
        <v>0</v>
      </c>
      <c r="Q585" s="1">
        <f t="shared" si="45"/>
        <v>1</v>
      </c>
      <c r="R585" s="56" t="s">
        <v>4755</v>
      </c>
      <c r="S585" s="57">
        <v>0</v>
      </c>
      <c r="T585" s="47"/>
      <c r="U585" s="49"/>
      <c r="X585">
        <v>99.99</v>
      </c>
      <c r="Y585" s="1" t="s">
        <v>4754</v>
      </c>
      <c r="Z585" s="1" t="s">
        <v>4754</v>
      </c>
      <c r="AA585" s="1" t="s">
        <v>4755</v>
      </c>
      <c r="AB585" s="1">
        <f t="shared" si="46"/>
        <v>0</v>
      </c>
      <c r="AC585" s="1">
        <f t="shared" si="47"/>
        <v>1</v>
      </c>
      <c r="AD585" s="59" t="s">
        <v>4755</v>
      </c>
      <c r="AE585" s="58">
        <v>1</v>
      </c>
      <c r="AF585" s="48">
        <v>99.99</v>
      </c>
      <c r="AG585" s="6"/>
      <c r="AH585" s="72"/>
      <c r="AI585" s="73"/>
      <c r="AJ585" s="74"/>
      <c r="AK585" s="73"/>
    </row>
    <row r="586" spans="1:37">
      <c r="A586" s="7" t="s">
        <v>3864</v>
      </c>
      <c r="B586" s="8" t="s">
        <v>3865</v>
      </c>
      <c r="C586" s="8" t="s">
        <v>3866</v>
      </c>
      <c r="D586" s="8" t="s">
        <v>3867</v>
      </c>
      <c r="E586" s="96" t="s">
        <v>64</v>
      </c>
      <c r="F586" s="9" t="s">
        <v>78</v>
      </c>
      <c r="G586" s="3">
        <v>50</v>
      </c>
      <c r="H586" s="75" t="s">
        <v>652</v>
      </c>
      <c r="I586" s="97" t="s">
        <v>3868</v>
      </c>
      <c r="M586" s="1" t="s">
        <v>4754</v>
      </c>
      <c r="N586" s="1" t="s">
        <v>4755</v>
      </c>
      <c r="O586" s="1" t="s">
        <v>4754</v>
      </c>
      <c r="P586" s="1">
        <f t="shared" si="44"/>
        <v>0</v>
      </c>
      <c r="Q586" s="1">
        <f t="shared" si="45"/>
        <v>1</v>
      </c>
      <c r="R586" s="56" t="s">
        <v>4755</v>
      </c>
      <c r="S586" s="57">
        <v>0</v>
      </c>
      <c r="T586" s="47"/>
      <c r="U586" s="49"/>
      <c r="Y586" s="1" t="s">
        <v>4754</v>
      </c>
      <c r="Z586" s="1" t="s">
        <v>4754</v>
      </c>
      <c r="AA586" s="1" t="s">
        <v>4754</v>
      </c>
      <c r="AB586" s="1">
        <f t="shared" si="46"/>
        <v>0</v>
      </c>
      <c r="AC586" s="1">
        <f t="shared" si="47"/>
        <v>0</v>
      </c>
      <c r="AD586" s="59"/>
      <c r="AE586" s="58">
        <v>0</v>
      </c>
      <c r="AF586" s="48"/>
      <c r="AG586" s="6"/>
      <c r="AH586" s="72"/>
      <c r="AI586" s="73"/>
      <c r="AJ586" s="74"/>
      <c r="AK586" s="73"/>
    </row>
    <row r="587" spans="1:37">
      <c r="A587" s="7" t="s">
        <v>3869</v>
      </c>
      <c r="B587" s="8" t="s">
        <v>3870</v>
      </c>
      <c r="C587" s="8" t="s">
        <v>3871</v>
      </c>
      <c r="D587" s="8" t="s">
        <v>3872</v>
      </c>
      <c r="E587" s="96" t="s">
        <v>64</v>
      </c>
      <c r="F587" s="9" t="s">
        <v>3873</v>
      </c>
      <c r="G587" s="3">
        <v>59</v>
      </c>
      <c r="H587" s="75" t="s">
        <v>170</v>
      </c>
      <c r="I587" s="97" t="s">
        <v>3874</v>
      </c>
      <c r="M587" s="1" t="s">
        <v>4754</v>
      </c>
      <c r="N587" s="1" t="s">
        <v>4756</v>
      </c>
      <c r="O587" s="1" t="s">
        <v>4754</v>
      </c>
      <c r="P587" s="1">
        <f t="shared" si="44"/>
        <v>1</v>
      </c>
      <c r="Q587" s="1">
        <f t="shared" si="45"/>
        <v>0</v>
      </c>
      <c r="R587" s="56" t="s">
        <v>4756</v>
      </c>
      <c r="S587" s="57">
        <v>0</v>
      </c>
      <c r="T587" s="47"/>
      <c r="U587" s="49"/>
      <c r="W587">
        <v>11.36</v>
      </c>
      <c r="Y587" s="1" t="s">
        <v>4754</v>
      </c>
      <c r="Z587" s="1" t="s">
        <v>4756</v>
      </c>
      <c r="AA587" s="1" t="s">
        <v>4756</v>
      </c>
      <c r="AB587" s="1">
        <f t="shared" si="46"/>
        <v>2</v>
      </c>
      <c r="AC587" s="1">
        <f t="shared" si="47"/>
        <v>0</v>
      </c>
      <c r="AD587" s="59" t="s">
        <v>4756</v>
      </c>
      <c r="AE587" s="58">
        <v>1</v>
      </c>
      <c r="AF587" s="48">
        <v>11.36</v>
      </c>
      <c r="AG587" s="6"/>
      <c r="AH587" s="72"/>
      <c r="AI587" s="73"/>
      <c r="AJ587" s="74"/>
      <c r="AK587" s="73"/>
    </row>
    <row r="588" spans="1:37">
      <c r="A588" s="7" t="s">
        <v>3875</v>
      </c>
      <c r="B588" s="8" t="s">
        <v>3876</v>
      </c>
      <c r="C588" s="8" t="s">
        <v>3877</v>
      </c>
      <c r="D588" s="8" t="s">
        <v>3878</v>
      </c>
      <c r="E588" s="96" t="s">
        <v>304</v>
      </c>
      <c r="F588" s="9" t="s">
        <v>3879</v>
      </c>
      <c r="G588" s="3">
        <v>2</v>
      </c>
      <c r="H588" s="75" t="s">
        <v>15</v>
      </c>
      <c r="I588" s="97" t="s">
        <v>3880</v>
      </c>
      <c r="M588" s="1" t="s">
        <v>4755</v>
      </c>
      <c r="N588" s="1" t="s">
        <v>4755</v>
      </c>
      <c r="O588" s="1" t="s">
        <v>4754</v>
      </c>
      <c r="P588" s="1">
        <f t="shared" si="44"/>
        <v>0</v>
      </c>
      <c r="Q588" s="1">
        <f t="shared" si="45"/>
        <v>2</v>
      </c>
      <c r="R588" s="56" t="s">
        <v>4755</v>
      </c>
      <c r="S588" s="57">
        <v>0</v>
      </c>
      <c r="T588" s="47"/>
      <c r="U588" s="49"/>
      <c r="Y588" s="1" t="s">
        <v>4755</v>
      </c>
      <c r="Z588" s="1" t="s">
        <v>4755</v>
      </c>
      <c r="AA588" s="1" t="s">
        <v>4755</v>
      </c>
      <c r="AB588" s="1">
        <f t="shared" si="46"/>
        <v>0</v>
      </c>
      <c r="AC588" s="1">
        <f t="shared" si="47"/>
        <v>3</v>
      </c>
      <c r="AD588" s="59" t="s">
        <v>4755</v>
      </c>
      <c r="AE588" s="58">
        <v>0</v>
      </c>
      <c r="AF588" s="48"/>
      <c r="AG588" s="6"/>
      <c r="AH588" s="72"/>
      <c r="AI588" s="73"/>
      <c r="AJ588" s="74"/>
      <c r="AK588" s="73"/>
    </row>
    <row r="589" spans="1:37">
      <c r="A589" s="7" t="s">
        <v>3881</v>
      </c>
      <c r="B589" s="8" t="s">
        <v>3882</v>
      </c>
      <c r="C589" s="8" t="s">
        <v>3883</v>
      </c>
      <c r="D589" s="8" t="s">
        <v>3884</v>
      </c>
      <c r="E589" s="96" t="s">
        <v>64</v>
      </c>
      <c r="F589" s="9" t="s">
        <v>3885</v>
      </c>
      <c r="G589" s="3">
        <v>50</v>
      </c>
      <c r="H589" s="75" t="s">
        <v>170</v>
      </c>
      <c r="I589" s="97" t="s">
        <v>3889</v>
      </c>
      <c r="M589" s="1" t="s">
        <v>4754</v>
      </c>
      <c r="N589" s="1" t="s">
        <v>4756</v>
      </c>
      <c r="O589" s="1" t="s">
        <v>4755</v>
      </c>
      <c r="P589" s="1">
        <f t="shared" si="44"/>
        <v>1</v>
      </c>
      <c r="Q589" s="1">
        <f t="shared" si="45"/>
        <v>1</v>
      </c>
      <c r="R589" s="56" t="s">
        <v>4757</v>
      </c>
      <c r="S589" s="57">
        <v>0</v>
      </c>
      <c r="T589" s="47"/>
      <c r="U589" s="49"/>
      <c r="W589">
        <v>78.91</v>
      </c>
      <c r="Y589" s="1" t="s">
        <v>4754</v>
      </c>
      <c r="Z589" s="1" t="s">
        <v>4755</v>
      </c>
      <c r="AA589" s="1" t="s">
        <v>4755</v>
      </c>
      <c r="AB589" s="1">
        <f t="shared" si="46"/>
        <v>0</v>
      </c>
      <c r="AC589" s="1">
        <f t="shared" si="47"/>
        <v>2</v>
      </c>
      <c r="AD589" s="59" t="s">
        <v>4755</v>
      </c>
      <c r="AE589" s="58">
        <v>1</v>
      </c>
      <c r="AF589" s="48">
        <v>78.91</v>
      </c>
      <c r="AG589" s="6"/>
      <c r="AH589" s="72"/>
      <c r="AI589" s="73"/>
      <c r="AJ589" s="74"/>
      <c r="AK589" s="73"/>
    </row>
    <row r="590" spans="1:37">
      <c r="A590" s="7" t="s">
        <v>3881</v>
      </c>
      <c r="B590" s="8" t="s">
        <v>3882</v>
      </c>
      <c r="C590" s="8" t="s">
        <v>3883</v>
      </c>
      <c r="D590" s="8" t="s">
        <v>3884</v>
      </c>
      <c r="E590" s="96" t="s">
        <v>64</v>
      </c>
      <c r="F590" s="9" t="s">
        <v>3885</v>
      </c>
      <c r="G590" s="3">
        <v>51</v>
      </c>
      <c r="H590" s="75" t="s">
        <v>1818</v>
      </c>
      <c r="I590" s="97" t="s">
        <v>3887</v>
      </c>
      <c r="M590" s="1" t="s">
        <v>4754</v>
      </c>
      <c r="N590" s="1" t="s">
        <v>4756</v>
      </c>
      <c r="O590" s="1" t="s">
        <v>4754</v>
      </c>
      <c r="P590" s="1">
        <f t="shared" si="44"/>
        <v>1</v>
      </c>
      <c r="Q590" s="1">
        <f t="shared" si="45"/>
        <v>0</v>
      </c>
      <c r="R590" s="56" t="s">
        <v>4756</v>
      </c>
      <c r="S590" s="57">
        <v>0</v>
      </c>
      <c r="T590" s="47"/>
      <c r="U590" s="49"/>
      <c r="Y590" s="1" t="s">
        <v>4754</v>
      </c>
      <c r="Z590" s="1" t="s">
        <v>4756</v>
      </c>
      <c r="AA590" s="1" t="s">
        <v>4754</v>
      </c>
      <c r="AB590" s="1">
        <f t="shared" si="46"/>
        <v>1</v>
      </c>
      <c r="AC590" s="1">
        <f t="shared" si="47"/>
        <v>0</v>
      </c>
      <c r="AD590" s="59" t="s">
        <v>4756</v>
      </c>
      <c r="AE590" s="58">
        <v>0</v>
      </c>
      <c r="AF590" s="48"/>
      <c r="AG590" s="6"/>
      <c r="AH590" s="72"/>
      <c r="AI590" s="73"/>
      <c r="AJ590" s="74"/>
      <c r="AK590" s="73"/>
    </row>
    <row r="591" spans="1:37">
      <c r="A591" s="7" t="s">
        <v>3881</v>
      </c>
      <c r="B591" s="8" t="s">
        <v>3882</v>
      </c>
      <c r="C591" s="8" t="s">
        <v>3883</v>
      </c>
      <c r="D591" s="8" t="s">
        <v>3884</v>
      </c>
      <c r="E591" s="96" t="s">
        <v>64</v>
      </c>
      <c r="F591" s="9" t="s">
        <v>3885</v>
      </c>
      <c r="G591" s="3">
        <v>52</v>
      </c>
      <c r="H591" s="75" t="s">
        <v>652</v>
      </c>
      <c r="I591" s="97" t="s">
        <v>3886</v>
      </c>
      <c r="M591" s="1" t="s">
        <v>4756</v>
      </c>
      <c r="N591" s="1" t="s">
        <v>4756</v>
      </c>
      <c r="O591" s="1" t="s">
        <v>4756</v>
      </c>
      <c r="P591" s="1">
        <f t="shared" si="44"/>
        <v>3</v>
      </c>
      <c r="Q591" s="1">
        <f t="shared" si="45"/>
        <v>0</v>
      </c>
      <c r="R591" s="56" t="s">
        <v>4756</v>
      </c>
      <c r="S591" s="57">
        <v>0</v>
      </c>
      <c r="T591" s="47"/>
      <c r="U591" s="49"/>
      <c r="Y591" s="1" t="s">
        <v>4756</v>
      </c>
      <c r="Z591" s="1" t="s">
        <v>4756</v>
      </c>
      <c r="AA591" s="1" t="s">
        <v>4756</v>
      </c>
      <c r="AB591" s="1">
        <f t="shared" si="46"/>
        <v>3</v>
      </c>
      <c r="AC591" s="1">
        <f t="shared" si="47"/>
        <v>0</v>
      </c>
      <c r="AD591" s="59" t="s">
        <v>4756</v>
      </c>
      <c r="AE591" s="58">
        <v>0</v>
      </c>
      <c r="AF591" s="48"/>
      <c r="AG591" s="6"/>
      <c r="AH591" s="72"/>
      <c r="AI591" s="73"/>
      <c r="AJ591" s="74"/>
      <c r="AK591" s="73"/>
    </row>
    <row r="592" spans="1:37">
      <c r="A592" s="7" t="s">
        <v>3881</v>
      </c>
      <c r="B592" s="8" t="s">
        <v>3882</v>
      </c>
      <c r="C592" s="8" t="s">
        <v>3883</v>
      </c>
      <c r="D592" s="8" t="s">
        <v>3884</v>
      </c>
      <c r="E592" s="96" t="s">
        <v>64</v>
      </c>
      <c r="F592" s="9" t="s">
        <v>3885</v>
      </c>
      <c r="G592" s="3">
        <v>53</v>
      </c>
      <c r="H592" s="75" t="s">
        <v>652</v>
      </c>
      <c r="I592" s="97" t="s">
        <v>3888</v>
      </c>
      <c r="M592" s="1" t="s">
        <v>4754</v>
      </c>
      <c r="N592" s="1" t="s">
        <v>4756</v>
      </c>
      <c r="O592" s="1" t="s">
        <v>4754</v>
      </c>
      <c r="P592" s="1">
        <f t="shared" si="44"/>
        <v>1</v>
      </c>
      <c r="Q592" s="1">
        <f t="shared" si="45"/>
        <v>0</v>
      </c>
      <c r="R592" s="56" t="s">
        <v>4756</v>
      </c>
      <c r="S592" s="57">
        <v>0</v>
      </c>
      <c r="T592" s="47"/>
      <c r="U592" s="49"/>
      <c r="Y592" s="1" t="s">
        <v>4754</v>
      </c>
      <c r="Z592" s="1" t="s">
        <v>4754</v>
      </c>
      <c r="AA592" s="1" t="s">
        <v>4754</v>
      </c>
      <c r="AB592" s="1">
        <f t="shared" si="46"/>
        <v>0</v>
      </c>
      <c r="AC592" s="1">
        <f t="shared" si="47"/>
        <v>0</v>
      </c>
      <c r="AD592" s="59"/>
      <c r="AE592" s="58">
        <v>0</v>
      </c>
      <c r="AF592" s="48"/>
      <c r="AG592" s="6"/>
      <c r="AH592" s="72"/>
      <c r="AI592" s="73"/>
      <c r="AJ592" s="74"/>
      <c r="AK592" s="73"/>
    </row>
    <row r="593" spans="1:37">
      <c r="A593" s="7" t="s">
        <v>3890</v>
      </c>
      <c r="B593" s="8" t="s">
        <v>3891</v>
      </c>
      <c r="C593" s="8" t="s">
        <v>3892</v>
      </c>
      <c r="D593" s="8" t="s">
        <v>3893</v>
      </c>
      <c r="E593" s="96" t="s">
        <v>224</v>
      </c>
      <c r="F593" s="9" t="s">
        <v>2231</v>
      </c>
      <c r="G593" s="3">
        <v>2</v>
      </c>
      <c r="H593" s="75" t="s">
        <v>15</v>
      </c>
      <c r="I593" s="97" t="s">
        <v>3894</v>
      </c>
      <c r="M593" s="1" t="s">
        <v>4754</v>
      </c>
      <c r="N593" s="1" t="s">
        <v>4754</v>
      </c>
      <c r="O593" s="1" t="s">
        <v>4754</v>
      </c>
      <c r="P593" s="1">
        <f t="shared" si="44"/>
        <v>0</v>
      </c>
      <c r="Q593" s="1">
        <f t="shared" si="45"/>
        <v>0</v>
      </c>
      <c r="R593" s="56"/>
      <c r="S593" s="57">
        <v>0</v>
      </c>
      <c r="T593" s="47"/>
      <c r="U593" s="49"/>
      <c r="Y593" s="1" t="s">
        <v>4754</v>
      </c>
      <c r="Z593" s="1" t="s">
        <v>4754</v>
      </c>
      <c r="AA593" s="1" t="s">
        <v>4754</v>
      </c>
      <c r="AB593" s="1">
        <f t="shared" si="46"/>
        <v>0</v>
      </c>
      <c r="AC593" s="1">
        <f t="shared" si="47"/>
        <v>0</v>
      </c>
      <c r="AD593" s="59"/>
      <c r="AE593" s="58">
        <v>0</v>
      </c>
      <c r="AF593" s="48"/>
      <c r="AG593" s="6"/>
      <c r="AH593" s="72"/>
      <c r="AI593" s="73"/>
      <c r="AJ593" s="74"/>
      <c r="AK593" s="73"/>
    </row>
    <row r="594" spans="1:37">
      <c r="A594" s="7" t="s">
        <v>3907</v>
      </c>
      <c r="B594" s="8" t="s">
        <v>3908</v>
      </c>
      <c r="C594" s="8" t="s">
        <v>3909</v>
      </c>
      <c r="D594" s="8" t="s">
        <v>3910</v>
      </c>
      <c r="E594" s="96" t="s">
        <v>40</v>
      </c>
      <c r="F594" s="9" t="s">
        <v>3911</v>
      </c>
      <c r="G594" s="3">
        <v>1</v>
      </c>
      <c r="H594" s="75" t="s">
        <v>34</v>
      </c>
      <c r="I594" s="97" t="s">
        <v>3912</v>
      </c>
      <c r="M594" s="1" t="s">
        <v>4754</v>
      </c>
      <c r="N594" s="1" t="s">
        <v>4755</v>
      </c>
      <c r="O594" s="1" t="s">
        <v>4754</v>
      </c>
      <c r="P594" s="1">
        <f t="shared" si="44"/>
        <v>0</v>
      </c>
      <c r="Q594" s="1">
        <f t="shared" si="45"/>
        <v>1</v>
      </c>
      <c r="R594" s="56" t="s">
        <v>4755</v>
      </c>
      <c r="S594" s="57">
        <v>0</v>
      </c>
      <c r="T594" s="47"/>
      <c r="U594" s="49"/>
      <c r="Y594" s="1" t="s">
        <v>4755</v>
      </c>
      <c r="Z594" s="1" t="s">
        <v>4754</v>
      </c>
      <c r="AA594" s="1" t="s">
        <v>4754</v>
      </c>
      <c r="AB594" s="1">
        <f t="shared" si="46"/>
        <v>0</v>
      </c>
      <c r="AC594" s="1">
        <f t="shared" si="47"/>
        <v>1</v>
      </c>
      <c r="AD594" s="59" t="s">
        <v>4755</v>
      </c>
      <c r="AE594" s="58">
        <v>0</v>
      </c>
      <c r="AF594" s="48"/>
      <c r="AG594" s="6"/>
      <c r="AH594" s="72"/>
      <c r="AI594" s="73"/>
      <c r="AJ594" s="74"/>
      <c r="AK594" s="73"/>
    </row>
    <row r="595" spans="1:37">
      <c r="A595" s="7" t="s">
        <v>3918</v>
      </c>
      <c r="B595" s="8" t="s">
        <v>3919</v>
      </c>
      <c r="C595" s="8" t="s">
        <v>3920</v>
      </c>
      <c r="D595" s="8" t="s">
        <v>3921</v>
      </c>
      <c r="E595" s="96" t="s">
        <v>135</v>
      </c>
      <c r="F595" s="9" t="s">
        <v>3922</v>
      </c>
      <c r="G595" s="3">
        <v>2</v>
      </c>
      <c r="H595" s="75" t="s">
        <v>15</v>
      </c>
      <c r="I595" s="97" t="s">
        <v>3923</v>
      </c>
      <c r="M595" s="1" t="s">
        <v>4754</v>
      </c>
      <c r="N595" s="1" t="s">
        <v>4754</v>
      </c>
      <c r="O595" s="1" t="s">
        <v>4754</v>
      </c>
      <c r="P595" s="1">
        <f t="shared" si="44"/>
        <v>0</v>
      </c>
      <c r="Q595" s="1">
        <f t="shared" si="45"/>
        <v>0</v>
      </c>
      <c r="R595" s="56"/>
      <c r="S595" s="57">
        <v>0</v>
      </c>
      <c r="T595" s="47"/>
      <c r="U595" s="49"/>
      <c r="Y595" s="1" t="s">
        <v>4754</v>
      </c>
      <c r="Z595" s="1" t="s">
        <v>4755</v>
      </c>
      <c r="AA595" s="1" t="s">
        <v>4754</v>
      </c>
      <c r="AB595" s="1">
        <f t="shared" si="46"/>
        <v>0</v>
      </c>
      <c r="AC595" s="1">
        <f t="shared" si="47"/>
        <v>1</v>
      </c>
      <c r="AD595" s="59" t="s">
        <v>4755</v>
      </c>
      <c r="AE595" s="58">
        <v>0</v>
      </c>
      <c r="AF595" s="48"/>
      <c r="AG595" s="6"/>
      <c r="AH595" s="72"/>
      <c r="AI595" s="73"/>
      <c r="AJ595" s="74"/>
      <c r="AK595" s="73"/>
    </row>
    <row r="596" spans="1:37">
      <c r="A596" s="7" t="s">
        <v>3924</v>
      </c>
      <c r="B596" s="8" t="s">
        <v>3925</v>
      </c>
      <c r="C596" s="8" t="s">
        <v>3926</v>
      </c>
      <c r="D596" s="8" t="s">
        <v>3927</v>
      </c>
      <c r="E596" s="96" t="s">
        <v>64</v>
      </c>
      <c r="F596" s="9">
        <v>0</v>
      </c>
      <c r="G596" s="3">
        <v>18</v>
      </c>
      <c r="H596" s="75" t="s">
        <v>66</v>
      </c>
      <c r="I596" s="97" t="s">
        <v>3928</v>
      </c>
      <c r="M596" s="1" t="s">
        <v>4754</v>
      </c>
      <c r="N596" s="1" t="s">
        <v>4754</v>
      </c>
      <c r="O596" s="1" t="s">
        <v>4754</v>
      </c>
      <c r="P596" s="1">
        <f t="shared" si="44"/>
        <v>0</v>
      </c>
      <c r="Q596" s="1">
        <f t="shared" si="45"/>
        <v>0</v>
      </c>
      <c r="R596" s="56"/>
      <c r="S596" s="57">
        <v>0</v>
      </c>
      <c r="T596" s="47"/>
      <c r="U596" s="49"/>
      <c r="Y596" s="1" t="s">
        <v>4754</v>
      </c>
      <c r="Z596" s="1" t="s">
        <v>4756</v>
      </c>
      <c r="AA596" s="1" t="s">
        <v>4754</v>
      </c>
      <c r="AB596" s="1">
        <f t="shared" si="46"/>
        <v>1</v>
      </c>
      <c r="AC596" s="1">
        <f t="shared" si="47"/>
        <v>0</v>
      </c>
      <c r="AD596" s="59" t="s">
        <v>4756</v>
      </c>
      <c r="AE596" s="58">
        <v>0</v>
      </c>
      <c r="AF596" s="48"/>
      <c r="AG596" s="6"/>
      <c r="AH596" s="72"/>
      <c r="AI596" s="73"/>
      <c r="AJ596" s="74"/>
      <c r="AK596" s="73"/>
    </row>
    <row r="597" spans="1:37">
      <c r="A597" s="7" t="s">
        <v>3929</v>
      </c>
      <c r="B597" s="8" t="s">
        <v>3930</v>
      </c>
      <c r="C597" s="8" t="s">
        <v>3931</v>
      </c>
      <c r="D597" s="8" t="s">
        <v>3932</v>
      </c>
      <c r="E597" s="96" t="s">
        <v>97</v>
      </c>
      <c r="F597" s="9" t="s">
        <v>3933</v>
      </c>
      <c r="G597" s="3">
        <v>25</v>
      </c>
      <c r="H597" s="75" t="s">
        <v>66</v>
      </c>
      <c r="I597" s="97" t="s">
        <v>3934</v>
      </c>
      <c r="M597" s="1" t="s">
        <v>4754</v>
      </c>
      <c r="N597" s="1" t="s">
        <v>4754</v>
      </c>
      <c r="O597" s="1" t="s">
        <v>4754</v>
      </c>
      <c r="P597" s="1">
        <f t="shared" si="44"/>
        <v>0</v>
      </c>
      <c r="Q597" s="1">
        <f t="shared" si="45"/>
        <v>0</v>
      </c>
      <c r="R597" s="56"/>
      <c r="S597" s="57">
        <v>0</v>
      </c>
      <c r="T597" s="47"/>
      <c r="U597" s="49"/>
      <c r="Y597" s="1" t="s">
        <v>4754</v>
      </c>
      <c r="Z597" s="1" t="s">
        <v>4754</v>
      </c>
      <c r="AA597" s="1" t="s">
        <v>4756</v>
      </c>
      <c r="AB597" s="1">
        <f t="shared" si="46"/>
        <v>1</v>
      </c>
      <c r="AC597" s="1">
        <f t="shared" si="47"/>
        <v>0</v>
      </c>
      <c r="AD597" s="59" t="s">
        <v>4756</v>
      </c>
      <c r="AE597" s="58">
        <v>0</v>
      </c>
      <c r="AF597" s="48"/>
      <c r="AG597" s="6"/>
      <c r="AH597" s="72"/>
      <c r="AI597" s="73"/>
      <c r="AJ597" s="74"/>
      <c r="AK597" s="73"/>
    </row>
    <row r="598" spans="1:37">
      <c r="A598" s="7" t="s">
        <v>3935</v>
      </c>
      <c r="B598" s="8" t="s">
        <v>3936</v>
      </c>
      <c r="C598" s="8" t="s">
        <v>3937</v>
      </c>
      <c r="D598" s="8" t="s">
        <v>3938</v>
      </c>
      <c r="E598" s="96" t="s">
        <v>64</v>
      </c>
      <c r="F598" s="9" t="s">
        <v>3939</v>
      </c>
      <c r="G598" s="3">
        <v>62</v>
      </c>
      <c r="H598" s="75" t="s">
        <v>652</v>
      </c>
      <c r="I598" s="97" t="s">
        <v>3940</v>
      </c>
      <c r="M598" s="1" t="s">
        <v>4754</v>
      </c>
      <c r="N598" s="1" t="s">
        <v>4754</v>
      </c>
      <c r="O598" s="1" t="s">
        <v>4754</v>
      </c>
      <c r="P598" s="1">
        <f t="shared" si="44"/>
        <v>0</v>
      </c>
      <c r="Q598" s="1">
        <f t="shared" si="45"/>
        <v>0</v>
      </c>
      <c r="R598" s="56"/>
      <c r="S598" s="57">
        <v>0</v>
      </c>
      <c r="T598" s="47"/>
      <c r="U598" s="49"/>
      <c r="Y598" s="1" t="s">
        <v>4754</v>
      </c>
      <c r="Z598" s="1" t="s">
        <v>4754</v>
      </c>
      <c r="AA598" s="1" t="s">
        <v>4754</v>
      </c>
      <c r="AB598" s="1">
        <f t="shared" si="46"/>
        <v>0</v>
      </c>
      <c r="AC598" s="1">
        <f t="shared" si="47"/>
        <v>0</v>
      </c>
      <c r="AD598" s="59"/>
      <c r="AE598" s="58">
        <v>0</v>
      </c>
      <c r="AF598" s="48"/>
      <c r="AG598" s="6"/>
      <c r="AH598" s="72"/>
      <c r="AI598" s="73"/>
      <c r="AJ598" s="74"/>
      <c r="AK598" s="73"/>
    </row>
    <row r="599" spans="1:37">
      <c r="A599" s="7" t="s">
        <v>3941</v>
      </c>
      <c r="B599" s="8" t="s">
        <v>3942</v>
      </c>
      <c r="C599" s="8" t="s">
        <v>3943</v>
      </c>
      <c r="D599" s="8" t="s">
        <v>3944</v>
      </c>
      <c r="E599" s="96" t="s">
        <v>64</v>
      </c>
      <c r="F599" s="9" t="s">
        <v>3945</v>
      </c>
      <c r="G599" s="3">
        <v>67</v>
      </c>
      <c r="H599" s="75" t="s">
        <v>15</v>
      </c>
      <c r="I599" s="97" t="s">
        <v>3946</v>
      </c>
      <c r="M599" s="1" t="s">
        <v>4754</v>
      </c>
      <c r="N599" s="1" t="s">
        <v>4756</v>
      </c>
      <c r="O599" s="1" t="s">
        <v>4754</v>
      </c>
      <c r="P599" s="1">
        <f t="shared" si="44"/>
        <v>1</v>
      </c>
      <c r="Q599" s="1">
        <f t="shared" si="45"/>
        <v>0</v>
      </c>
      <c r="R599" s="56" t="s">
        <v>4756</v>
      </c>
      <c r="S599" s="57">
        <v>0</v>
      </c>
      <c r="T599" s="47"/>
      <c r="U599" s="49"/>
      <c r="Y599" s="1" t="s">
        <v>4756</v>
      </c>
      <c r="Z599" s="1" t="s">
        <v>4754</v>
      </c>
      <c r="AA599" s="1" t="s">
        <v>4754</v>
      </c>
      <c r="AB599" s="1">
        <f t="shared" si="46"/>
        <v>1</v>
      </c>
      <c r="AC599" s="1">
        <f t="shared" si="47"/>
        <v>0</v>
      </c>
      <c r="AD599" s="59" t="s">
        <v>4756</v>
      </c>
      <c r="AE599" s="58">
        <v>0</v>
      </c>
      <c r="AF599" s="48"/>
      <c r="AG599" s="6"/>
      <c r="AH599" s="72"/>
      <c r="AI599" s="73"/>
      <c r="AJ599" s="74"/>
      <c r="AK599" s="73"/>
    </row>
    <row r="600" spans="1:37">
      <c r="A600" s="7" t="s">
        <v>3941</v>
      </c>
      <c r="B600" s="8" t="s">
        <v>3942</v>
      </c>
      <c r="C600" s="8" t="s">
        <v>3943</v>
      </c>
      <c r="D600" s="8" t="s">
        <v>3944</v>
      </c>
      <c r="E600" s="96" t="s">
        <v>64</v>
      </c>
      <c r="F600" s="9" t="s">
        <v>3945</v>
      </c>
      <c r="G600" s="3">
        <v>70</v>
      </c>
      <c r="H600" s="75" t="s">
        <v>231</v>
      </c>
      <c r="I600" s="97" t="s">
        <v>3947</v>
      </c>
      <c r="M600" s="1" t="s">
        <v>4754</v>
      </c>
      <c r="N600" s="1" t="s">
        <v>4754</v>
      </c>
      <c r="O600" s="1" t="s">
        <v>4754</v>
      </c>
      <c r="P600" s="1">
        <f t="shared" si="44"/>
        <v>0</v>
      </c>
      <c r="Q600" s="1">
        <f t="shared" si="45"/>
        <v>0</v>
      </c>
      <c r="R600" s="56"/>
      <c r="S600" s="57">
        <v>0</v>
      </c>
      <c r="T600" s="47"/>
      <c r="U600" s="49"/>
      <c r="Y600" s="1" t="s">
        <v>4754</v>
      </c>
      <c r="Z600" s="1" t="s">
        <v>4754</v>
      </c>
      <c r="AA600" s="1" t="s">
        <v>4754</v>
      </c>
      <c r="AB600" s="1">
        <f t="shared" si="46"/>
        <v>0</v>
      </c>
      <c r="AC600" s="1">
        <f t="shared" si="47"/>
        <v>0</v>
      </c>
      <c r="AD600" s="59"/>
      <c r="AE600" s="58">
        <v>0</v>
      </c>
      <c r="AF600" s="48"/>
      <c r="AG600" s="6"/>
      <c r="AH600" s="72"/>
      <c r="AI600" s="73"/>
      <c r="AJ600" s="74"/>
      <c r="AK600" s="73"/>
    </row>
    <row r="601" spans="1:37">
      <c r="A601" s="7" t="s">
        <v>3953</v>
      </c>
      <c r="B601" s="8" t="s">
        <v>3954</v>
      </c>
      <c r="C601" s="8" t="s">
        <v>3955</v>
      </c>
      <c r="D601" s="8" t="s">
        <v>3956</v>
      </c>
      <c r="E601" s="96" t="s">
        <v>13</v>
      </c>
      <c r="F601" s="9" t="s">
        <v>3957</v>
      </c>
      <c r="G601" s="3">
        <v>2</v>
      </c>
      <c r="H601" s="75" t="s">
        <v>15</v>
      </c>
      <c r="I601" s="97" t="s">
        <v>3958</v>
      </c>
      <c r="M601" s="1" t="s">
        <v>4756</v>
      </c>
      <c r="N601" s="1" t="s">
        <v>4754</v>
      </c>
      <c r="O601" s="1" t="s">
        <v>4754</v>
      </c>
      <c r="P601" s="1">
        <f t="shared" si="44"/>
        <v>1</v>
      </c>
      <c r="Q601" s="1">
        <f t="shared" si="45"/>
        <v>0</v>
      </c>
      <c r="R601" s="56" t="s">
        <v>4756</v>
      </c>
      <c r="S601" s="57">
        <v>0</v>
      </c>
      <c r="T601" s="47"/>
      <c r="U601" s="49"/>
      <c r="Y601" s="1" t="s">
        <v>4754</v>
      </c>
      <c r="Z601" s="1" t="s">
        <v>4754</v>
      </c>
      <c r="AA601" s="1" t="s">
        <v>4754</v>
      </c>
      <c r="AB601" s="1">
        <f t="shared" si="46"/>
        <v>0</v>
      </c>
      <c r="AC601" s="1">
        <f t="shared" si="47"/>
        <v>0</v>
      </c>
      <c r="AD601" s="59"/>
      <c r="AE601" s="58">
        <v>0</v>
      </c>
      <c r="AF601" s="48"/>
      <c r="AG601" s="6"/>
      <c r="AH601" s="72"/>
      <c r="AI601" s="73"/>
      <c r="AJ601" s="74"/>
      <c r="AK601" s="73"/>
    </row>
    <row r="602" spans="1:37">
      <c r="A602" s="7" t="s">
        <v>3959</v>
      </c>
      <c r="B602" s="8" t="s">
        <v>3960</v>
      </c>
      <c r="C602" s="8" t="s">
        <v>3961</v>
      </c>
      <c r="D602" s="8" t="s">
        <v>3962</v>
      </c>
      <c r="E602" s="96" t="s">
        <v>224</v>
      </c>
      <c r="F602" s="9" t="s">
        <v>3963</v>
      </c>
      <c r="G602" s="3">
        <v>2</v>
      </c>
      <c r="H602" s="75" t="s">
        <v>15</v>
      </c>
      <c r="I602" s="97" t="s">
        <v>3964</v>
      </c>
      <c r="M602" s="1" t="s">
        <v>4755</v>
      </c>
      <c r="N602" s="1" t="s">
        <v>4755</v>
      </c>
      <c r="O602" s="1" t="s">
        <v>4754</v>
      </c>
      <c r="P602" s="1">
        <f t="shared" si="44"/>
        <v>0</v>
      </c>
      <c r="Q602" s="1">
        <f t="shared" si="45"/>
        <v>2</v>
      </c>
      <c r="R602" s="56" t="s">
        <v>4755</v>
      </c>
      <c r="S602" s="57">
        <v>0</v>
      </c>
      <c r="T602" s="47"/>
      <c r="U602" s="49"/>
      <c r="Y602" s="1" t="s">
        <v>4755</v>
      </c>
      <c r="Z602" s="1" t="s">
        <v>4755</v>
      </c>
      <c r="AA602" s="1" t="s">
        <v>4755</v>
      </c>
      <c r="AB602" s="1">
        <f t="shared" si="46"/>
        <v>0</v>
      </c>
      <c r="AC602" s="1">
        <f t="shared" si="47"/>
        <v>3</v>
      </c>
      <c r="AD602" s="59" t="s">
        <v>4755</v>
      </c>
      <c r="AE602" s="58">
        <v>0</v>
      </c>
      <c r="AF602" s="48"/>
      <c r="AG602" s="6"/>
      <c r="AH602" s="72"/>
      <c r="AI602" s="73"/>
      <c r="AJ602" s="74"/>
      <c r="AK602" s="73"/>
    </row>
    <row r="603" spans="1:37">
      <c r="A603" s="7" t="s">
        <v>3989</v>
      </c>
      <c r="B603" s="8" t="s">
        <v>3990</v>
      </c>
      <c r="C603" s="8" t="s">
        <v>3991</v>
      </c>
      <c r="D603" s="8" t="s">
        <v>3992</v>
      </c>
      <c r="E603" s="96" t="s">
        <v>13</v>
      </c>
      <c r="F603" s="9" t="s">
        <v>3993</v>
      </c>
      <c r="G603" s="3">
        <v>2</v>
      </c>
      <c r="H603" s="75" t="s">
        <v>15</v>
      </c>
      <c r="I603" s="97" t="s">
        <v>3994</v>
      </c>
      <c r="M603" s="1" t="s">
        <v>4755</v>
      </c>
      <c r="N603" s="1" t="s">
        <v>4754</v>
      </c>
      <c r="O603" s="1" t="s">
        <v>4754</v>
      </c>
      <c r="P603" s="1">
        <f t="shared" si="44"/>
        <v>0</v>
      </c>
      <c r="Q603" s="1">
        <f t="shared" si="45"/>
        <v>1</v>
      </c>
      <c r="R603" s="56" t="s">
        <v>4755</v>
      </c>
      <c r="S603" s="57">
        <v>0</v>
      </c>
      <c r="T603" s="47"/>
      <c r="U603" s="49"/>
      <c r="Y603" s="1" t="s">
        <v>4754</v>
      </c>
      <c r="Z603" s="1" t="s">
        <v>4754</v>
      </c>
      <c r="AA603" s="1" t="s">
        <v>4755</v>
      </c>
      <c r="AB603" s="1">
        <f t="shared" si="46"/>
        <v>0</v>
      </c>
      <c r="AC603" s="1">
        <f t="shared" si="47"/>
        <v>1</v>
      </c>
      <c r="AD603" s="59" t="s">
        <v>4755</v>
      </c>
      <c r="AE603" s="58">
        <v>0</v>
      </c>
      <c r="AF603" s="48"/>
      <c r="AG603" s="6"/>
      <c r="AH603" s="72"/>
      <c r="AI603" s="73"/>
      <c r="AJ603" s="74"/>
      <c r="AK603" s="73"/>
    </row>
    <row r="604" spans="1:37">
      <c r="A604" s="7" t="s">
        <v>3995</v>
      </c>
      <c r="B604" s="8" t="s">
        <v>3996</v>
      </c>
      <c r="C604" s="8" t="s">
        <v>3997</v>
      </c>
      <c r="D604" s="8" t="s">
        <v>3998</v>
      </c>
      <c r="E604" s="96" t="s">
        <v>135</v>
      </c>
      <c r="F604" s="9" t="s">
        <v>3714</v>
      </c>
      <c r="G604" s="3">
        <v>23</v>
      </c>
      <c r="H604" s="75" t="s">
        <v>143</v>
      </c>
      <c r="I604" s="97" t="s">
        <v>3999</v>
      </c>
      <c r="M604" s="1" t="s">
        <v>4754</v>
      </c>
      <c r="N604" s="1" t="s">
        <v>4756</v>
      </c>
      <c r="O604" s="1" t="s">
        <v>4756</v>
      </c>
      <c r="P604" s="1">
        <f t="shared" si="44"/>
        <v>2</v>
      </c>
      <c r="Q604" s="1">
        <f t="shared" si="45"/>
        <v>0</v>
      </c>
      <c r="R604" s="56" t="s">
        <v>4756</v>
      </c>
      <c r="S604" s="57">
        <v>0</v>
      </c>
      <c r="T604" s="47"/>
      <c r="U604" s="49"/>
      <c r="Y604" s="1" t="s">
        <v>4754</v>
      </c>
      <c r="Z604" s="1" t="s">
        <v>4754</v>
      </c>
      <c r="AA604" s="1" t="s">
        <v>4754</v>
      </c>
      <c r="AB604" s="1">
        <f t="shared" si="46"/>
        <v>0</v>
      </c>
      <c r="AC604" s="1">
        <f t="shared" si="47"/>
        <v>0</v>
      </c>
      <c r="AD604" s="59"/>
      <c r="AE604" s="58">
        <v>0</v>
      </c>
      <c r="AF604" s="48"/>
      <c r="AG604" s="6"/>
      <c r="AH604" s="72"/>
      <c r="AI604" s="73"/>
      <c r="AJ604" s="74"/>
      <c r="AK604" s="73"/>
    </row>
    <row r="605" spans="1:37">
      <c r="A605" s="7" t="s">
        <v>4011</v>
      </c>
      <c r="B605" s="8" t="s">
        <v>4012</v>
      </c>
      <c r="C605" s="8" t="s">
        <v>4013</v>
      </c>
      <c r="D605" s="8" t="s">
        <v>4014</v>
      </c>
      <c r="E605" s="96" t="s">
        <v>64</v>
      </c>
      <c r="F605" s="9" t="s">
        <v>4015</v>
      </c>
      <c r="G605" s="3">
        <v>79</v>
      </c>
      <c r="H605" s="75" t="s">
        <v>66</v>
      </c>
      <c r="I605" s="97" t="s">
        <v>4016</v>
      </c>
      <c r="M605" s="1" t="s">
        <v>4756</v>
      </c>
      <c r="N605" s="1" t="s">
        <v>4754</v>
      </c>
      <c r="O605" s="1" t="s">
        <v>4754</v>
      </c>
      <c r="P605" s="1">
        <f t="shared" si="44"/>
        <v>1</v>
      </c>
      <c r="Q605" s="1">
        <f t="shared" si="45"/>
        <v>0</v>
      </c>
      <c r="R605" s="56" t="s">
        <v>4756</v>
      </c>
      <c r="S605" s="57">
        <v>0</v>
      </c>
      <c r="T605" s="47"/>
      <c r="U605" s="49"/>
      <c r="Y605" s="1" t="s">
        <v>4754</v>
      </c>
      <c r="Z605" s="1" t="s">
        <v>4754</v>
      </c>
      <c r="AA605" s="1" t="s">
        <v>4754</v>
      </c>
      <c r="AB605" s="1">
        <f t="shared" si="46"/>
        <v>0</v>
      </c>
      <c r="AC605" s="1">
        <f t="shared" si="47"/>
        <v>0</v>
      </c>
      <c r="AD605" s="59"/>
      <c r="AE605" s="58">
        <v>0</v>
      </c>
      <c r="AF605" s="48"/>
      <c r="AG605" s="6"/>
      <c r="AH605" s="72"/>
      <c r="AI605" s="73"/>
      <c r="AJ605" s="74"/>
      <c r="AK605" s="73"/>
    </row>
    <row r="606" spans="1:37">
      <c r="A606" s="7" t="s">
        <v>4017</v>
      </c>
      <c r="B606" s="8" t="s">
        <v>4018</v>
      </c>
      <c r="C606" s="8" t="s">
        <v>4019</v>
      </c>
      <c r="D606" s="8" t="s">
        <v>4020</v>
      </c>
      <c r="E606" s="96" t="s">
        <v>104</v>
      </c>
      <c r="F606" s="9" t="s">
        <v>4021</v>
      </c>
      <c r="G606" s="3">
        <v>38</v>
      </c>
      <c r="H606" s="75" t="s">
        <v>8</v>
      </c>
      <c r="I606" s="97" t="s">
        <v>4022</v>
      </c>
      <c r="M606" s="1" t="s">
        <v>4756</v>
      </c>
      <c r="N606" s="1" t="s">
        <v>4754</v>
      </c>
      <c r="O606" s="1" t="s">
        <v>4754</v>
      </c>
      <c r="P606" s="1">
        <f t="shared" si="44"/>
        <v>1</v>
      </c>
      <c r="Q606" s="1">
        <f t="shared" si="45"/>
        <v>0</v>
      </c>
      <c r="R606" s="56" t="s">
        <v>4756</v>
      </c>
      <c r="S606" s="57">
        <v>0</v>
      </c>
      <c r="T606" s="47"/>
      <c r="U606" s="49"/>
      <c r="Y606" s="1" t="s">
        <v>4754</v>
      </c>
      <c r="Z606" s="1" t="s">
        <v>4754</v>
      </c>
      <c r="AA606" s="1" t="s">
        <v>4754</v>
      </c>
      <c r="AB606" s="1">
        <f t="shared" si="46"/>
        <v>0</v>
      </c>
      <c r="AC606" s="1">
        <f t="shared" si="47"/>
        <v>0</v>
      </c>
      <c r="AD606" s="59"/>
      <c r="AE606" s="58">
        <v>0</v>
      </c>
      <c r="AF606" s="48"/>
      <c r="AG606" s="6"/>
      <c r="AH606" s="72"/>
      <c r="AI606" s="73"/>
      <c r="AJ606" s="74"/>
      <c r="AK606" s="73"/>
    </row>
    <row r="607" spans="1:37">
      <c r="A607" s="7" t="s">
        <v>4023</v>
      </c>
      <c r="B607" s="8" t="s">
        <v>4024</v>
      </c>
      <c r="C607" s="8" t="s">
        <v>4025</v>
      </c>
      <c r="D607" s="8" t="s">
        <v>4026</v>
      </c>
      <c r="E607" s="96" t="s">
        <v>40</v>
      </c>
      <c r="F607" s="9" t="s">
        <v>4027</v>
      </c>
      <c r="G607" s="3">
        <v>2</v>
      </c>
      <c r="H607" s="75" t="s">
        <v>15</v>
      </c>
      <c r="I607" s="97" t="s">
        <v>4028</v>
      </c>
      <c r="M607" s="1" t="s">
        <v>4754</v>
      </c>
      <c r="N607" s="1" t="s">
        <v>4754</v>
      </c>
      <c r="O607" s="1" t="s">
        <v>4754</v>
      </c>
      <c r="P607" s="1">
        <f t="shared" si="44"/>
        <v>0</v>
      </c>
      <c r="Q607" s="1">
        <f t="shared" si="45"/>
        <v>0</v>
      </c>
      <c r="R607" s="56"/>
      <c r="S607" s="57">
        <v>0</v>
      </c>
      <c r="T607" s="47"/>
      <c r="U607" s="49"/>
      <c r="Y607" s="1" t="s">
        <v>4756</v>
      </c>
      <c r="Z607" s="1" t="s">
        <v>4754</v>
      </c>
      <c r="AA607" s="1" t="s">
        <v>4756</v>
      </c>
      <c r="AB607" s="1">
        <f t="shared" si="46"/>
        <v>2</v>
      </c>
      <c r="AC607" s="1">
        <f t="shared" si="47"/>
        <v>0</v>
      </c>
      <c r="AD607" s="59" t="s">
        <v>4756</v>
      </c>
      <c r="AE607" s="58">
        <v>0</v>
      </c>
      <c r="AF607" s="48"/>
      <c r="AG607" s="6"/>
      <c r="AH607" s="72"/>
      <c r="AI607" s="73"/>
      <c r="AJ607" s="74"/>
      <c r="AK607" s="73"/>
    </row>
    <row r="608" spans="1:37">
      <c r="A608" s="7" t="s">
        <v>4041</v>
      </c>
      <c r="B608" s="8" t="s">
        <v>4042</v>
      </c>
      <c r="C608" s="8" t="s">
        <v>4043</v>
      </c>
      <c r="D608" s="8" t="s">
        <v>4044</v>
      </c>
      <c r="E608" s="96" t="s">
        <v>4045</v>
      </c>
      <c r="F608" s="9" t="s">
        <v>4046</v>
      </c>
      <c r="G608" s="3">
        <v>71</v>
      </c>
      <c r="H608" s="75" t="s">
        <v>15</v>
      </c>
      <c r="I608" s="97" t="s">
        <v>4047</v>
      </c>
      <c r="M608" s="1" t="s">
        <v>4754</v>
      </c>
      <c r="N608" s="1" t="s">
        <v>4756</v>
      </c>
      <c r="O608" s="1" t="s">
        <v>4754</v>
      </c>
      <c r="P608" s="1">
        <f t="shared" si="44"/>
        <v>1</v>
      </c>
      <c r="Q608" s="1">
        <f t="shared" si="45"/>
        <v>0</v>
      </c>
      <c r="R608" s="56" t="s">
        <v>4756</v>
      </c>
      <c r="S608" s="57">
        <v>0</v>
      </c>
      <c r="T608" s="47"/>
      <c r="U608" s="49"/>
      <c r="Y608" s="1" t="s">
        <v>4754</v>
      </c>
      <c r="Z608" s="1" t="s">
        <v>4754</v>
      </c>
      <c r="AA608" s="1" t="s">
        <v>4754</v>
      </c>
      <c r="AB608" s="1">
        <f t="shared" si="46"/>
        <v>0</v>
      </c>
      <c r="AC608" s="1">
        <f t="shared" si="47"/>
        <v>0</v>
      </c>
      <c r="AD608" s="59"/>
      <c r="AE608" s="58">
        <v>0</v>
      </c>
      <c r="AF608" s="48"/>
      <c r="AG608" s="6"/>
      <c r="AH608" s="72"/>
      <c r="AI608" s="73"/>
      <c r="AJ608" s="74"/>
      <c r="AK608" s="73"/>
    </row>
    <row r="609" spans="1:37">
      <c r="A609" s="7" t="s">
        <v>4053</v>
      </c>
      <c r="B609" s="8" t="s">
        <v>4054</v>
      </c>
      <c r="C609" s="8" t="s">
        <v>4055</v>
      </c>
      <c r="D609" s="8" t="s">
        <v>4056</v>
      </c>
      <c r="E609" s="96" t="s">
        <v>135</v>
      </c>
      <c r="F609" s="9" t="s">
        <v>4057</v>
      </c>
      <c r="G609" s="3">
        <v>20</v>
      </c>
      <c r="H609" s="75" t="s">
        <v>66</v>
      </c>
      <c r="I609" s="97" t="s">
        <v>4058</v>
      </c>
      <c r="M609" s="1" t="s">
        <v>4756</v>
      </c>
      <c r="N609" s="1" t="s">
        <v>4754</v>
      </c>
      <c r="O609" s="1" t="s">
        <v>4754</v>
      </c>
      <c r="P609" s="1">
        <f t="shared" si="44"/>
        <v>1</v>
      </c>
      <c r="Q609" s="1">
        <f t="shared" si="45"/>
        <v>0</v>
      </c>
      <c r="R609" s="56" t="s">
        <v>4756</v>
      </c>
      <c r="S609" s="57">
        <v>0</v>
      </c>
      <c r="T609" s="47"/>
      <c r="U609" s="49"/>
      <c r="Y609" s="1" t="s">
        <v>4754</v>
      </c>
      <c r="Z609" s="1" t="s">
        <v>4754</v>
      </c>
      <c r="AA609" s="1" t="s">
        <v>4756</v>
      </c>
      <c r="AB609" s="1">
        <f t="shared" si="46"/>
        <v>1</v>
      </c>
      <c r="AC609" s="1">
        <f t="shared" si="47"/>
        <v>0</v>
      </c>
      <c r="AD609" s="59" t="s">
        <v>4756</v>
      </c>
      <c r="AE609" s="58">
        <v>0</v>
      </c>
      <c r="AF609" s="48"/>
      <c r="AG609" s="6"/>
      <c r="AH609" s="72"/>
      <c r="AI609" s="73"/>
      <c r="AJ609" s="74"/>
      <c r="AK609" s="73"/>
    </row>
    <row r="610" spans="1:37">
      <c r="A610" s="7" t="s">
        <v>4070</v>
      </c>
      <c r="B610" s="8" t="s">
        <v>4071</v>
      </c>
      <c r="C610" s="8" t="s">
        <v>4072</v>
      </c>
      <c r="D610" s="8" t="s">
        <v>4073</v>
      </c>
      <c r="E610" s="96" t="s">
        <v>13</v>
      </c>
      <c r="F610" s="9" t="s">
        <v>572</v>
      </c>
      <c r="G610" s="3">
        <v>1</v>
      </c>
      <c r="H610" s="75" t="s">
        <v>34</v>
      </c>
      <c r="I610" s="97" t="s">
        <v>4074</v>
      </c>
      <c r="M610" s="1" t="s">
        <v>4754</v>
      </c>
      <c r="N610" s="1" t="s">
        <v>4754</v>
      </c>
      <c r="O610" s="1" t="s">
        <v>4754</v>
      </c>
      <c r="P610" s="1">
        <f t="shared" si="44"/>
        <v>0</v>
      </c>
      <c r="Q610" s="1">
        <f t="shared" si="45"/>
        <v>0</v>
      </c>
      <c r="R610" s="56"/>
      <c r="S610" s="57">
        <v>0</v>
      </c>
      <c r="T610" s="47"/>
      <c r="U610" s="49"/>
      <c r="Y610" s="1" t="s">
        <v>4754</v>
      </c>
      <c r="Z610" s="1" t="s">
        <v>4755</v>
      </c>
      <c r="AA610" s="1" t="s">
        <v>4754</v>
      </c>
      <c r="AB610" s="1">
        <f t="shared" si="46"/>
        <v>0</v>
      </c>
      <c r="AC610" s="1">
        <f t="shared" si="47"/>
        <v>1</v>
      </c>
      <c r="AD610" s="59" t="s">
        <v>4755</v>
      </c>
      <c r="AE610" s="58">
        <v>0</v>
      </c>
      <c r="AF610" s="48"/>
      <c r="AG610" s="6"/>
      <c r="AH610" s="72"/>
      <c r="AI610" s="73"/>
      <c r="AJ610" s="74"/>
      <c r="AK610" s="73"/>
    </row>
    <row r="611" spans="1:37">
      <c r="A611" s="7" t="s">
        <v>4086</v>
      </c>
      <c r="B611" s="8" t="s">
        <v>4087</v>
      </c>
      <c r="C611" s="8" t="s">
        <v>4088</v>
      </c>
      <c r="D611" s="8" t="s">
        <v>4089</v>
      </c>
      <c r="E611" s="96" t="s">
        <v>13</v>
      </c>
      <c r="F611" s="9" t="s">
        <v>4090</v>
      </c>
      <c r="G611" s="3">
        <v>1</v>
      </c>
      <c r="H611" s="75" t="s">
        <v>34</v>
      </c>
      <c r="I611" s="97" t="s">
        <v>4091</v>
      </c>
      <c r="M611" s="1" t="s">
        <v>4754</v>
      </c>
      <c r="N611" s="1" t="s">
        <v>4755</v>
      </c>
      <c r="O611" s="1" t="s">
        <v>4754</v>
      </c>
      <c r="P611" s="1">
        <f t="shared" si="44"/>
        <v>0</v>
      </c>
      <c r="Q611" s="1">
        <f t="shared" si="45"/>
        <v>1</v>
      </c>
      <c r="R611" s="56" t="s">
        <v>4755</v>
      </c>
      <c r="S611" s="57">
        <v>0</v>
      </c>
      <c r="T611" s="47"/>
      <c r="U611" s="49"/>
      <c r="Y611" s="1" t="s">
        <v>4754</v>
      </c>
      <c r="Z611" s="1" t="s">
        <v>4754</v>
      </c>
      <c r="AA611" s="1" t="s">
        <v>4754</v>
      </c>
      <c r="AB611" s="1">
        <f t="shared" si="46"/>
        <v>0</v>
      </c>
      <c r="AC611" s="1">
        <f t="shared" si="47"/>
        <v>0</v>
      </c>
      <c r="AD611" s="59"/>
      <c r="AE611" s="58">
        <v>0</v>
      </c>
      <c r="AF611" s="48"/>
      <c r="AG611" s="6"/>
      <c r="AH611" s="72"/>
      <c r="AI611" s="73"/>
      <c r="AJ611" s="74"/>
      <c r="AK611" s="73"/>
    </row>
    <row r="612" spans="1:37">
      <c r="A612" s="7" t="s">
        <v>4107</v>
      </c>
      <c r="B612" s="8" t="s">
        <v>4108</v>
      </c>
      <c r="C612" s="8" t="s">
        <v>4109</v>
      </c>
      <c r="D612" s="8" t="s">
        <v>4110</v>
      </c>
      <c r="E612" s="96" t="s">
        <v>64</v>
      </c>
      <c r="F612" s="9" t="s">
        <v>4111</v>
      </c>
      <c r="G612" s="3">
        <v>72</v>
      </c>
      <c r="H612" s="75" t="s">
        <v>170</v>
      </c>
      <c r="I612" s="97" t="s">
        <v>4112</v>
      </c>
      <c r="M612" s="1" t="s">
        <v>4756</v>
      </c>
      <c r="N612" s="1" t="s">
        <v>4754</v>
      </c>
      <c r="O612" s="1" t="s">
        <v>4756</v>
      </c>
      <c r="P612" s="1">
        <f t="shared" si="44"/>
        <v>2</v>
      </c>
      <c r="Q612" s="1">
        <f t="shared" si="45"/>
        <v>0</v>
      </c>
      <c r="R612" s="56" t="s">
        <v>4756</v>
      </c>
      <c r="S612" s="57">
        <v>0</v>
      </c>
      <c r="T612" s="47"/>
      <c r="U612" s="49"/>
      <c r="Y612" s="1" t="s">
        <v>4754</v>
      </c>
      <c r="Z612" s="1" t="s">
        <v>4754</v>
      </c>
      <c r="AA612" s="1" t="s">
        <v>4754</v>
      </c>
      <c r="AB612" s="1">
        <f t="shared" si="46"/>
        <v>0</v>
      </c>
      <c r="AC612" s="1">
        <f t="shared" si="47"/>
        <v>0</v>
      </c>
      <c r="AD612" s="59"/>
      <c r="AE612" s="58">
        <v>0</v>
      </c>
      <c r="AF612" s="48"/>
      <c r="AG612" s="6"/>
      <c r="AH612" s="72"/>
      <c r="AI612" s="73"/>
      <c r="AJ612" s="74"/>
      <c r="AK612" s="73"/>
    </row>
    <row r="613" spans="1:37">
      <c r="A613" s="7" t="s">
        <v>4113</v>
      </c>
      <c r="B613" s="8" t="s">
        <v>4114</v>
      </c>
      <c r="C613" s="8" t="s">
        <v>4115</v>
      </c>
      <c r="D613" s="8" t="s">
        <v>4116</v>
      </c>
      <c r="E613" s="96" t="s">
        <v>13</v>
      </c>
      <c r="F613" s="9" t="s">
        <v>4117</v>
      </c>
      <c r="G613" s="3">
        <v>2</v>
      </c>
      <c r="H613" s="75" t="s">
        <v>15</v>
      </c>
      <c r="I613" s="97" t="s">
        <v>4118</v>
      </c>
      <c r="M613" s="1" t="s">
        <v>4755</v>
      </c>
      <c r="N613" s="1" t="s">
        <v>4755</v>
      </c>
      <c r="O613" s="1" t="s">
        <v>4755</v>
      </c>
      <c r="P613" s="1">
        <f t="shared" si="44"/>
        <v>0</v>
      </c>
      <c r="Q613" s="1">
        <f t="shared" si="45"/>
        <v>3</v>
      </c>
      <c r="R613" s="56" t="s">
        <v>4755</v>
      </c>
      <c r="S613" s="57">
        <v>0</v>
      </c>
      <c r="T613" s="47"/>
      <c r="U613" s="49"/>
      <c r="W613">
        <v>99.11</v>
      </c>
      <c r="Y613" s="1" t="s">
        <v>4754</v>
      </c>
      <c r="Z613" s="1" t="s">
        <v>4755</v>
      </c>
      <c r="AA613" s="1" t="s">
        <v>4755</v>
      </c>
      <c r="AB613" s="1">
        <f t="shared" si="46"/>
        <v>0</v>
      </c>
      <c r="AC613" s="1">
        <f t="shared" si="47"/>
        <v>2</v>
      </c>
      <c r="AD613" s="59" t="s">
        <v>4755</v>
      </c>
      <c r="AE613" s="58">
        <v>1</v>
      </c>
      <c r="AF613" s="48">
        <v>99.11</v>
      </c>
      <c r="AG613" s="6"/>
      <c r="AH613" s="72"/>
      <c r="AI613" s="73"/>
      <c r="AJ613" s="74"/>
      <c r="AK613" s="73"/>
    </row>
    <row r="614" spans="1:37">
      <c r="A614" s="7" t="s">
        <v>4130</v>
      </c>
      <c r="B614" s="8" t="s">
        <v>4131</v>
      </c>
      <c r="C614" s="8" t="s">
        <v>4132</v>
      </c>
      <c r="D614" s="8" t="s">
        <v>4133</v>
      </c>
      <c r="E614" s="96" t="s">
        <v>104</v>
      </c>
      <c r="F614" s="9" t="s">
        <v>4134</v>
      </c>
      <c r="G614" s="3">
        <v>39</v>
      </c>
      <c r="H614" s="75" t="s">
        <v>652</v>
      </c>
      <c r="I614" s="97" t="s">
        <v>4135</v>
      </c>
      <c r="M614" s="1" t="s">
        <v>4756</v>
      </c>
      <c r="N614" s="1" t="s">
        <v>4754</v>
      </c>
      <c r="O614" s="1" t="s">
        <v>4756</v>
      </c>
      <c r="P614" s="1">
        <f t="shared" si="44"/>
        <v>2</v>
      </c>
      <c r="Q614" s="1">
        <f t="shared" si="45"/>
        <v>0</v>
      </c>
      <c r="R614" s="56" t="s">
        <v>4756</v>
      </c>
      <c r="S614" s="57">
        <v>0</v>
      </c>
      <c r="T614" s="47"/>
      <c r="U614" s="49"/>
      <c r="Y614" s="1" t="s">
        <v>4756</v>
      </c>
      <c r="Z614" s="1" t="s">
        <v>4754</v>
      </c>
      <c r="AA614" s="1" t="s">
        <v>4756</v>
      </c>
      <c r="AB614" s="1">
        <f t="shared" si="46"/>
        <v>2</v>
      </c>
      <c r="AC614" s="1">
        <f t="shared" si="47"/>
        <v>0</v>
      </c>
      <c r="AD614" s="59" t="s">
        <v>4756</v>
      </c>
      <c r="AE614" s="58">
        <v>0</v>
      </c>
      <c r="AF614" s="48"/>
      <c r="AG614" s="6"/>
      <c r="AH614" s="72"/>
      <c r="AI614" s="73"/>
      <c r="AJ614" s="74"/>
      <c r="AK614" s="73"/>
    </row>
    <row r="615" spans="1:37">
      <c r="A615" s="7" t="s">
        <v>4141</v>
      </c>
      <c r="B615" s="8" t="s">
        <v>4142</v>
      </c>
      <c r="C615" s="8" t="s">
        <v>4143</v>
      </c>
      <c r="D615" s="8" t="s">
        <v>4144</v>
      </c>
      <c r="E615" s="96" t="s">
        <v>97</v>
      </c>
      <c r="F615" s="9">
        <v>0</v>
      </c>
      <c r="G615" s="3">
        <v>2</v>
      </c>
      <c r="H615" s="75" t="s">
        <v>15</v>
      </c>
      <c r="I615" s="97" t="s">
        <v>4145</v>
      </c>
      <c r="M615" s="1" t="s">
        <v>4754</v>
      </c>
      <c r="N615" s="1" t="s">
        <v>4754</v>
      </c>
      <c r="O615" s="1" t="s">
        <v>4754</v>
      </c>
      <c r="P615" s="1">
        <f t="shared" si="44"/>
        <v>0</v>
      </c>
      <c r="Q615" s="1">
        <f t="shared" si="45"/>
        <v>0</v>
      </c>
      <c r="R615" s="56"/>
      <c r="S615" s="57">
        <v>0</v>
      </c>
      <c r="T615" s="47"/>
      <c r="U615" s="49"/>
      <c r="W615">
        <v>7.9619999999999997</v>
      </c>
      <c r="Y615" s="1" t="s">
        <v>4754</v>
      </c>
      <c r="Z615" s="1" t="s">
        <v>4756</v>
      </c>
      <c r="AA615" s="1" t="s">
        <v>4754</v>
      </c>
      <c r="AB615" s="1">
        <f t="shared" si="46"/>
        <v>1</v>
      </c>
      <c r="AC615" s="1">
        <f t="shared" si="47"/>
        <v>0</v>
      </c>
      <c r="AD615" s="59" t="s">
        <v>4756</v>
      </c>
      <c r="AE615" s="58">
        <v>1</v>
      </c>
      <c r="AF615" s="48">
        <v>7.9619999999999997</v>
      </c>
      <c r="AG615" s="6"/>
      <c r="AH615" s="72"/>
      <c r="AI615" s="73"/>
      <c r="AJ615" s="74"/>
      <c r="AK615" s="73"/>
    </row>
    <row r="616" spans="1:37">
      <c r="A616" s="7" t="s">
        <v>4152</v>
      </c>
      <c r="B616" s="8" t="s">
        <v>4153</v>
      </c>
      <c r="C616" s="8" t="s">
        <v>4154</v>
      </c>
      <c r="D616" s="8" t="s">
        <v>4155</v>
      </c>
      <c r="E616" s="96" t="s">
        <v>64</v>
      </c>
      <c r="F616" s="9" t="s">
        <v>4156</v>
      </c>
      <c r="G616" s="3">
        <v>91</v>
      </c>
      <c r="H616" s="75" t="s">
        <v>66</v>
      </c>
      <c r="I616" s="97" t="s">
        <v>4157</v>
      </c>
      <c r="M616" s="1" t="s">
        <v>4756</v>
      </c>
      <c r="N616" s="1" t="s">
        <v>4754</v>
      </c>
      <c r="O616" s="1" t="s">
        <v>4754</v>
      </c>
      <c r="P616" s="1">
        <f t="shared" si="44"/>
        <v>1</v>
      </c>
      <c r="Q616" s="1">
        <f t="shared" si="45"/>
        <v>0</v>
      </c>
      <c r="R616" s="56" t="s">
        <v>4756</v>
      </c>
      <c r="S616" s="57">
        <v>0</v>
      </c>
      <c r="T616" s="47"/>
      <c r="U616" s="49"/>
      <c r="Y616" s="1" t="s">
        <v>4754</v>
      </c>
      <c r="Z616" s="1" t="s">
        <v>4754</v>
      </c>
      <c r="AA616" s="1" t="s">
        <v>4756</v>
      </c>
      <c r="AB616" s="1">
        <f t="shared" si="46"/>
        <v>1</v>
      </c>
      <c r="AC616" s="1">
        <f t="shared" si="47"/>
        <v>0</v>
      </c>
      <c r="AD616" s="59" t="s">
        <v>4756</v>
      </c>
      <c r="AE616" s="58">
        <v>0</v>
      </c>
      <c r="AF616" s="48"/>
      <c r="AG616" s="6"/>
      <c r="AH616" s="72"/>
      <c r="AI616" s="73"/>
      <c r="AJ616" s="74"/>
      <c r="AK616" s="73"/>
    </row>
    <row r="617" spans="1:37">
      <c r="A617" s="7" t="s">
        <v>4203</v>
      </c>
      <c r="B617" s="8" t="s">
        <v>4204</v>
      </c>
      <c r="C617" s="8" t="s">
        <v>4205</v>
      </c>
      <c r="D617" s="8" t="s">
        <v>4206</v>
      </c>
      <c r="E617" s="96" t="s">
        <v>13</v>
      </c>
      <c r="F617" s="9" t="s">
        <v>4207</v>
      </c>
      <c r="G617" s="3">
        <v>2</v>
      </c>
      <c r="H617" s="75" t="s">
        <v>15</v>
      </c>
      <c r="I617" s="97" t="s">
        <v>4208</v>
      </c>
      <c r="M617" s="1" t="s">
        <v>4756</v>
      </c>
      <c r="N617" s="1" t="s">
        <v>4754</v>
      </c>
      <c r="O617" s="1" t="s">
        <v>4754</v>
      </c>
      <c r="P617" s="1">
        <f t="shared" si="44"/>
        <v>1</v>
      </c>
      <c r="Q617" s="1">
        <f t="shared" si="45"/>
        <v>0</v>
      </c>
      <c r="R617" s="56" t="s">
        <v>4756</v>
      </c>
      <c r="S617" s="57">
        <v>0</v>
      </c>
      <c r="T617" s="47"/>
      <c r="U617" s="49"/>
      <c r="Y617" s="1" t="s">
        <v>4754</v>
      </c>
      <c r="Z617" s="1" t="s">
        <v>4754</v>
      </c>
      <c r="AA617" s="1" t="s">
        <v>4756</v>
      </c>
      <c r="AB617" s="1">
        <f t="shared" si="46"/>
        <v>1</v>
      </c>
      <c r="AC617" s="1">
        <f t="shared" si="47"/>
        <v>0</v>
      </c>
      <c r="AD617" s="59" t="s">
        <v>4756</v>
      </c>
      <c r="AE617" s="58">
        <v>0</v>
      </c>
      <c r="AF617" s="48"/>
      <c r="AG617" s="6"/>
      <c r="AH617" s="72"/>
      <c r="AI617" s="73"/>
      <c r="AJ617" s="74"/>
      <c r="AK617" s="73"/>
    </row>
    <row r="618" spans="1:37">
      <c r="A618" s="7" t="s">
        <v>4221</v>
      </c>
      <c r="B618" s="8" t="s">
        <v>4222</v>
      </c>
      <c r="C618" s="8" t="s">
        <v>4223</v>
      </c>
      <c r="D618" s="8" t="s">
        <v>4224</v>
      </c>
      <c r="E618" s="96" t="s">
        <v>224</v>
      </c>
      <c r="F618" s="9" t="s">
        <v>4225</v>
      </c>
      <c r="G618" s="3">
        <v>2</v>
      </c>
      <c r="H618" s="75" t="s">
        <v>15</v>
      </c>
      <c r="I618" s="97" t="s">
        <v>4226</v>
      </c>
      <c r="M618" s="1" t="s">
        <v>4755</v>
      </c>
      <c r="N618" s="1" t="s">
        <v>4754</v>
      </c>
      <c r="O618" s="1" t="s">
        <v>4754</v>
      </c>
      <c r="P618" s="1">
        <f t="shared" si="44"/>
        <v>0</v>
      </c>
      <c r="Q618" s="1">
        <f t="shared" si="45"/>
        <v>1</v>
      </c>
      <c r="R618" s="56" t="s">
        <v>4755</v>
      </c>
      <c r="S618" s="57">
        <v>0</v>
      </c>
      <c r="T618" s="47"/>
      <c r="U618" s="49"/>
      <c r="Y618" s="1" t="s">
        <v>4754</v>
      </c>
      <c r="Z618" s="1" t="s">
        <v>4754</v>
      </c>
      <c r="AA618" s="1" t="s">
        <v>4754</v>
      </c>
      <c r="AB618" s="1">
        <f t="shared" si="46"/>
        <v>0</v>
      </c>
      <c r="AC618" s="1">
        <f t="shared" si="47"/>
        <v>0</v>
      </c>
      <c r="AD618" s="59"/>
      <c r="AE618" s="58">
        <v>0</v>
      </c>
      <c r="AF618" s="48"/>
      <c r="AG618" s="6"/>
      <c r="AH618" s="72"/>
      <c r="AI618" s="73"/>
      <c r="AJ618" s="74"/>
      <c r="AK618" s="73"/>
    </row>
    <row r="619" spans="1:37">
      <c r="A619" s="7" t="s">
        <v>4239</v>
      </c>
      <c r="B619" s="8" t="s">
        <v>4240</v>
      </c>
      <c r="C619" s="8" t="s">
        <v>4241</v>
      </c>
      <c r="D619" s="8" t="s">
        <v>4242</v>
      </c>
      <c r="E619" s="96" t="s">
        <v>155</v>
      </c>
      <c r="F619" s="9" t="s">
        <v>4243</v>
      </c>
      <c r="G619" s="3">
        <v>2</v>
      </c>
      <c r="H619" s="75" t="s">
        <v>15</v>
      </c>
      <c r="I619" s="97" t="s">
        <v>4244</v>
      </c>
      <c r="M619" s="1" t="s">
        <v>4754</v>
      </c>
      <c r="N619" s="1" t="s">
        <v>4754</v>
      </c>
      <c r="O619" s="1" t="s">
        <v>4754</v>
      </c>
      <c r="P619" s="1">
        <f t="shared" si="44"/>
        <v>0</v>
      </c>
      <c r="Q619" s="1">
        <f t="shared" si="45"/>
        <v>0</v>
      </c>
      <c r="R619" s="56"/>
      <c r="S619" s="57">
        <v>0</v>
      </c>
      <c r="T619" s="47"/>
      <c r="U619" s="49"/>
      <c r="Y619" s="1" t="s">
        <v>4754</v>
      </c>
      <c r="Z619" s="1" t="s">
        <v>4755</v>
      </c>
      <c r="AA619" s="1" t="s">
        <v>4754</v>
      </c>
      <c r="AB619" s="1">
        <f t="shared" si="46"/>
        <v>0</v>
      </c>
      <c r="AC619" s="1">
        <f t="shared" si="47"/>
        <v>1</v>
      </c>
      <c r="AD619" s="59" t="s">
        <v>4755</v>
      </c>
      <c r="AE619" s="58">
        <v>0</v>
      </c>
      <c r="AF619" s="48"/>
      <c r="AG619" s="6"/>
      <c r="AH619" s="72"/>
      <c r="AI619" s="73"/>
      <c r="AJ619" s="74"/>
      <c r="AK619" s="73"/>
    </row>
    <row r="620" spans="1:37">
      <c r="A620" s="7" t="s">
        <v>4257</v>
      </c>
      <c r="B620" s="8" t="s">
        <v>4258</v>
      </c>
      <c r="C620" s="8" t="s">
        <v>4259</v>
      </c>
      <c r="D620" s="8" t="s">
        <v>4260</v>
      </c>
      <c r="E620" s="96" t="s">
        <v>64</v>
      </c>
      <c r="F620" s="9" t="s">
        <v>4261</v>
      </c>
      <c r="G620" s="3">
        <v>66</v>
      </c>
      <c r="H620" s="75" t="s">
        <v>15</v>
      </c>
      <c r="I620" s="97" t="s">
        <v>4262</v>
      </c>
      <c r="M620" s="1" t="s">
        <v>4757</v>
      </c>
      <c r="N620" s="1" t="s">
        <v>4756</v>
      </c>
      <c r="O620" s="1" t="s">
        <v>4754</v>
      </c>
      <c r="P620" s="1">
        <f t="shared" si="44"/>
        <v>2</v>
      </c>
      <c r="Q620" s="1">
        <f t="shared" si="45"/>
        <v>1</v>
      </c>
      <c r="R620" s="56" t="s">
        <v>4756</v>
      </c>
      <c r="S620" s="57">
        <v>0</v>
      </c>
      <c r="T620" s="47"/>
      <c r="U620" s="49"/>
      <c r="Y620" s="1" t="s">
        <v>4756</v>
      </c>
      <c r="Z620" s="1" t="s">
        <v>4754</v>
      </c>
      <c r="AA620" s="1" t="s">
        <v>4754</v>
      </c>
      <c r="AB620" s="1">
        <f t="shared" si="46"/>
        <v>1</v>
      </c>
      <c r="AC620" s="1">
        <f t="shared" si="47"/>
        <v>0</v>
      </c>
      <c r="AD620" s="59" t="s">
        <v>4756</v>
      </c>
      <c r="AE620" s="58">
        <v>0</v>
      </c>
      <c r="AF620" s="48"/>
      <c r="AG620" s="6"/>
      <c r="AH620" s="72"/>
      <c r="AI620" s="73"/>
      <c r="AJ620" s="74"/>
      <c r="AK620" s="73"/>
    </row>
    <row r="621" spans="1:37">
      <c r="A621" s="7" t="s">
        <v>4263</v>
      </c>
      <c r="B621" s="8" t="s">
        <v>4264</v>
      </c>
      <c r="C621" s="8" t="s">
        <v>4265</v>
      </c>
      <c r="D621" s="8" t="s">
        <v>4266</v>
      </c>
      <c r="E621" s="96" t="s">
        <v>64</v>
      </c>
      <c r="F621" s="9" t="s">
        <v>78</v>
      </c>
      <c r="G621" s="3">
        <v>59</v>
      </c>
      <c r="H621" s="75" t="s">
        <v>231</v>
      </c>
      <c r="I621" s="97" t="s">
        <v>4267</v>
      </c>
      <c r="M621" s="1" t="s">
        <v>4754</v>
      </c>
      <c r="N621" s="1" t="s">
        <v>4754</v>
      </c>
      <c r="O621" s="1" t="s">
        <v>4754</v>
      </c>
      <c r="P621" s="1">
        <f t="shared" si="44"/>
        <v>0</v>
      </c>
      <c r="Q621" s="1">
        <f t="shared" si="45"/>
        <v>0</v>
      </c>
      <c r="R621" s="56"/>
      <c r="S621" s="57">
        <v>0</v>
      </c>
      <c r="T621" s="47"/>
      <c r="U621" s="49"/>
      <c r="Y621" s="1" t="s">
        <v>4755</v>
      </c>
      <c r="Z621" s="1" t="s">
        <v>4754</v>
      </c>
      <c r="AA621" s="1" t="s">
        <v>4754</v>
      </c>
      <c r="AB621" s="1">
        <f t="shared" si="46"/>
        <v>0</v>
      </c>
      <c r="AC621" s="1">
        <f t="shared" si="47"/>
        <v>1</v>
      </c>
      <c r="AD621" s="59" t="s">
        <v>4755</v>
      </c>
      <c r="AE621" s="58">
        <v>0</v>
      </c>
      <c r="AF621" s="48"/>
      <c r="AG621" s="6"/>
      <c r="AH621" s="72"/>
      <c r="AI621" s="73"/>
      <c r="AJ621" s="74"/>
      <c r="AK621" s="73"/>
    </row>
    <row r="622" spans="1:37">
      <c r="A622" s="7" t="s">
        <v>4268</v>
      </c>
      <c r="B622" s="8" t="s">
        <v>4269</v>
      </c>
      <c r="C622" s="8" t="s">
        <v>4270</v>
      </c>
      <c r="D622" s="8" t="s">
        <v>4271</v>
      </c>
      <c r="E622" s="96" t="s">
        <v>64</v>
      </c>
      <c r="F622" s="9" t="s">
        <v>4272</v>
      </c>
      <c r="G622" s="3">
        <v>83</v>
      </c>
      <c r="H622" s="75" t="s">
        <v>358</v>
      </c>
      <c r="I622" s="97" t="s">
        <v>4273</v>
      </c>
      <c r="M622" s="1" t="s">
        <v>4754</v>
      </c>
      <c r="N622" s="1" t="s">
        <v>4755</v>
      </c>
      <c r="O622" s="1" t="s">
        <v>4754</v>
      </c>
      <c r="P622" s="1">
        <f t="shared" si="44"/>
        <v>0</v>
      </c>
      <c r="Q622" s="1">
        <f t="shared" si="45"/>
        <v>1</v>
      </c>
      <c r="R622" s="56" t="s">
        <v>4755</v>
      </c>
      <c r="S622" s="57">
        <v>0</v>
      </c>
      <c r="T622" s="47"/>
      <c r="U622" s="49"/>
      <c r="Y622" s="1" t="s">
        <v>4754</v>
      </c>
      <c r="Z622" s="1" t="s">
        <v>4754</v>
      </c>
      <c r="AA622" s="1" t="s">
        <v>4754</v>
      </c>
      <c r="AB622" s="1">
        <f t="shared" si="46"/>
        <v>0</v>
      </c>
      <c r="AC622" s="1">
        <f t="shared" si="47"/>
        <v>0</v>
      </c>
      <c r="AD622" s="59"/>
      <c r="AE622" s="58">
        <v>0</v>
      </c>
      <c r="AF622" s="48"/>
      <c r="AG622" s="6"/>
      <c r="AH622" s="72"/>
      <c r="AI622" s="73"/>
      <c r="AJ622" s="74"/>
      <c r="AK622" s="73"/>
    </row>
    <row r="623" spans="1:37">
      <c r="A623" s="7" t="s">
        <v>4309</v>
      </c>
      <c r="B623" s="8" t="s">
        <v>4310</v>
      </c>
      <c r="C623" s="8" t="s">
        <v>4311</v>
      </c>
      <c r="D623" s="8" t="s">
        <v>4312</v>
      </c>
      <c r="E623" s="96" t="s">
        <v>40</v>
      </c>
      <c r="F623" s="9" t="s">
        <v>364</v>
      </c>
      <c r="G623" s="3">
        <v>2</v>
      </c>
      <c r="H623" s="75" t="s">
        <v>15</v>
      </c>
      <c r="I623" s="97" t="s">
        <v>4313</v>
      </c>
      <c r="M623" s="1" t="s">
        <v>4754</v>
      </c>
      <c r="N623" s="1" t="s">
        <v>4754</v>
      </c>
      <c r="O623" s="1" t="s">
        <v>4754</v>
      </c>
      <c r="P623" s="1">
        <f t="shared" si="44"/>
        <v>0</v>
      </c>
      <c r="Q623" s="1">
        <f t="shared" si="45"/>
        <v>0</v>
      </c>
      <c r="R623" s="56"/>
      <c r="S623" s="57">
        <v>0</v>
      </c>
      <c r="T623" s="47"/>
      <c r="U623" s="49"/>
      <c r="Y623" s="1" t="s">
        <v>4754</v>
      </c>
      <c r="Z623" s="1" t="s">
        <v>4754</v>
      </c>
      <c r="AA623" s="1" t="s">
        <v>4754</v>
      </c>
      <c r="AB623" s="1">
        <f t="shared" si="46"/>
        <v>0</v>
      </c>
      <c r="AC623" s="1">
        <f t="shared" si="47"/>
        <v>0</v>
      </c>
      <c r="AD623" s="59"/>
      <c r="AE623" s="58">
        <v>0</v>
      </c>
      <c r="AF623" s="48"/>
      <c r="AG623" s="6"/>
      <c r="AH623" s="72"/>
      <c r="AI623" s="73"/>
      <c r="AJ623" s="74"/>
      <c r="AK623" s="73"/>
    </row>
    <row r="624" spans="1:37">
      <c r="A624" s="7" t="s">
        <v>4323</v>
      </c>
      <c r="B624" s="8" t="s">
        <v>4324</v>
      </c>
      <c r="C624" s="8" t="s">
        <v>4325</v>
      </c>
      <c r="D624" s="8" t="s">
        <v>4326</v>
      </c>
      <c r="E624" s="96" t="s">
        <v>40</v>
      </c>
      <c r="F624" s="9">
        <v>0</v>
      </c>
      <c r="G624" s="3">
        <v>2</v>
      </c>
      <c r="H624" s="75" t="s">
        <v>15</v>
      </c>
      <c r="I624" s="97" t="s">
        <v>4327</v>
      </c>
      <c r="M624" s="1" t="s">
        <v>4754</v>
      </c>
      <c r="N624" s="1" t="s">
        <v>4754</v>
      </c>
      <c r="O624" s="1" t="s">
        <v>4755</v>
      </c>
      <c r="P624" s="1">
        <f t="shared" si="44"/>
        <v>0</v>
      </c>
      <c r="Q624" s="1">
        <f t="shared" si="45"/>
        <v>1</v>
      </c>
      <c r="R624" s="56" t="s">
        <v>4755</v>
      </c>
      <c r="S624" s="57">
        <v>0</v>
      </c>
      <c r="T624" s="47"/>
      <c r="U624" s="49"/>
      <c r="Y624" s="1" t="s">
        <v>4754</v>
      </c>
      <c r="Z624" s="1" t="s">
        <v>4754</v>
      </c>
      <c r="AA624" s="1" t="s">
        <v>4755</v>
      </c>
      <c r="AB624" s="1">
        <f t="shared" si="46"/>
        <v>0</v>
      </c>
      <c r="AC624" s="1">
        <f t="shared" si="47"/>
        <v>1</v>
      </c>
      <c r="AD624" s="59" t="s">
        <v>4755</v>
      </c>
      <c r="AE624" s="58">
        <v>0</v>
      </c>
      <c r="AF624" s="48"/>
      <c r="AG624" s="6"/>
      <c r="AH624" s="72"/>
      <c r="AI624" s="73"/>
      <c r="AJ624" s="74"/>
      <c r="AK624" s="73"/>
    </row>
    <row r="625" spans="1:37">
      <c r="A625" s="7" t="s">
        <v>4334</v>
      </c>
      <c r="B625" s="8" t="s">
        <v>4335</v>
      </c>
      <c r="C625" s="8" t="s">
        <v>4336</v>
      </c>
      <c r="D625" s="8" t="s">
        <v>4337</v>
      </c>
      <c r="E625" s="96" t="s">
        <v>13</v>
      </c>
      <c r="F625" s="9" t="s">
        <v>4338</v>
      </c>
      <c r="G625" s="3">
        <v>2</v>
      </c>
      <c r="H625" s="75" t="s">
        <v>15</v>
      </c>
      <c r="I625" s="97" t="s">
        <v>4339</v>
      </c>
      <c r="M625" s="1" t="s">
        <v>4754</v>
      </c>
      <c r="N625" s="1" t="s">
        <v>4754</v>
      </c>
      <c r="O625" s="1" t="s">
        <v>4754</v>
      </c>
      <c r="P625" s="1">
        <f t="shared" si="44"/>
        <v>0</v>
      </c>
      <c r="Q625" s="1">
        <f t="shared" si="45"/>
        <v>0</v>
      </c>
      <c r="R625" s="56"/>
      <c r="S625" s="57">
        <v>0</v>
      </c>
      <c r="T625" s="47"/>
      <c r="U625" s="49"/>
      <c r="Y625" s="1" t="s">
        <v>4754</v>
      </c>
      <c r="Z625" s="1" t="s">
        <v>4755</v>
      </c>
      <c r="AA625" s="1" t="s">
        <v>4754</v>
      </c>
      <c r="AB625" s="1">
        <f t="shared" si="46"/>
        <v>0</v>
      </c>
      <c r="AC625" s="1">
        <f t="shared" si="47"/>
        <v>1</v>
      </c>
      <c r="AD625" s="59" t="s">
        <v>4755</v>
      </c>
      <c r="AE625" s="58">
        <v>0</v>
      </c>
      <c r="AF625" s="48"/>
      <c r="AG625" s="6"/>
      <c r="AH625" s="72"/>
      <c r="AI625" s="73"/>
      <c r="AJ625" s="74"/>
      <c r="AK625" s="73"/>
    </row>
    <row r="626" spans="1:37">
      <c r="A626" s="7" t="s">
        <v>4340</v>
      </c>
      <c r="B626" s="8" t="s">
        <v>4341</v>
      </c>
      <c r="C626" s="8" t="s">
        <v>4342</v>
      </c>
      <c r="D626" s="8" t="s">
        <v>4343</v>
      </c>
      <c r="E626" s="96" t="s">
        <v>64</v>
      </c>
      <c r="F626" s="9" t="s">
        <v>4344</v>
      </c>
      <c r="G626" s="3">
        <v>68</v>
      </c>
      <c r="H626" s="75" t="s">
        <v>129</v>
      </c>
      <c r="I626" s="97" t="s">
        <v>4345</v>
      </c>
      <c r="M626" s="1" t="s">
        <v>4754</v>
      </c>
      <c r="N626" s="1" t="s">
        <v>4754</v>
      </c>
      <c r="O626" s="1" t="s">
        <v>4754</v>
      </c>
      <c r="P626" s="1">
        <f t="shared" si="44"/>
        <v>0</v>
      </c>
      <c r="Q626" s="1">
        <f t="shared" si="45"/>
        <v>0</v>
      </c>
      <c r="R626" s="56"/>
      <c r="S626" s="57">
        <v>0</v>
      </c>
      <c r="T626" s="47"/>
      <c r="U626" s="49"/>
      <c r="Y626" s="1" t="s">
        <v>4754</v>
      </c>
      <c r="Z626" s="1" t="s">
        <v>4754</v>
      </c>
      <c r="AA626" s="1" t="s">
        <v>4755</v>
      </c>
      <c r="AB626" s="1">
        <f t="shared" si="46"/>
        <v>0</v>
      </c>
      <c r="AC626" s="1">
        <f t="shared" si="47"/>
        <v>1</v>
      </c>
      <c r="AD626" s="59" t="s">
        <v>4755</v>
      </c>
      <c r="AE626" s="58">
        <v>0</v>
      </c>
      <c r="AF626" s="48"/>
      <c r="AG626" s="6"/>
      <c r="AH626" s="72"/>
      <c r="AI626" s="73"/>
      <c r="AJ626" s="74"/>
      <c r="AK626" s="73"/>
    </row>
    <row r="627" spans="1:37">
      <c r="A627" s="7" t="s">
        <v>4352</v>
      </c>
      <c r="B627" s="8" t="s">
        <v>4353</v>
      </c>
      <c r="C627" s="8" t="s">
        <v>4354</v>
      </c>
      <c r="D627" s="8" t="s">
        <v>4355</v>
      </c>
      <c r="E627" s="96" t="s">
        <v>13</v>
      </c>
      <c r="F627" s="9" t="s">
        <v>4356</v>
      </c>
      <c r="G627" s="3">
        <v>1</v>
      </c>
      <c r="H627" s="75" t="s">
        <v>34</v>
      </c>
      <c r="I627" s="97" t="s">
        <v>4357</v>
      </c>
      <c r="M627" s="1" t="s">
        <v>4754</v>
      </c>
      <c r="N627" s="1" t="s">
        <v>4755</v>
      </c>
      <c r="O627" s="1" t="s">
        <v>4754</v>
      </c>
      <c r="P627" s="1">
        <f t="shared" si="44"/>
        <v>0</v>
      </c>
      <c r="Q627" s="1">
        <f t="shared" si="45"/>
        <v>1</v>
      </c>
      <c r="R627" s="56" t="s">
        <v>4755</v>
      </c>
      <c r="S627" s="57">
        <v>0</v>
      </c>
      <c r="T627" s="47"/>
      <c r="U627" s="49"/>
      <c r="Y627" s="1" t="s">
        <v>4755</v>
      </c>
      <c r="Z627" s="1" t="s">
        <v>4754</v>
      </c>
      <c r="AA627" s="1" t="s">
        <v>4754</v>
      </c>
      <c r="AB627" s="1">
        <f t="shared" si="46"/>
        <v>0</v>
      </c>
      <c r="AC627" s="1">
        <f t="shared" si="47"/>
        <v>1</v>
      </c>
      <c r="AD627" s="59" t="s">
        <v>4755</v>
      </c>
      <c r="AE627" s="58">
        <v>0</v>
      </c>
      <c r="AF627" s="48"/>
      <c r="AG627" s="6"/>
      <c r="AH627" s="72"/>
      <c r="AI627" s="73"/>
      <c r="AJ627" s="74"/>
      <c r="AK627" s="73"/>
    </row>
    <row r="628" spans="1:37">
      <c r="A628" s="7" t="s">
        <v>4364</v>
      </c>
      <c r="B628" s="8" t="s">
        <v>4365</v>
      </c>
      <c r="C628" s="8" t="s">
        <v>4366</v>
      </c>
      <c r="D628" s="8" t="s">
        <v>4367</v>
      </c>
      <c r="E628" s="96" t="s">
        <v>64</v>
      </c>
      <c r="F628" s="9">
        <v>0</v>
      </c>
      <c r="G628" s="3">
        <v>32</v>
      </c>
      <c r="H628" s="75" t="s">
        <v>170</v>
      </c>
      <c r="I628" s="97" t="s">
        <v>4368</v>
      </c>
      <c r="M628" s="1" t="s">
        <v>4756</v>
      </c>
      <c r="N628" s="1" t="s">
        <v>4754</v>
      </c>
      <c r="O628" s="1" t="s">
        <v>4754</v>
      </c>
      <c r="P628" s="1">
        <f t="shared" si="44"/>
        <v>1</v>
      </c>
      <c r="Q628" s="1">
        <f t="shared" si="45"/>
        <v>0</v>
      </c>
      <c r="R628" s="56" t="s">
        <v>4756</v>
      </c>
      <c r="S628" s="57">
        <v>0</v>
      </c>
      <c r="T628" s="47"/>
      <c r="U628" s="49"/>
      <c r="Y628" s="1" t="s">
        <v>4754</v>
      </c>
      <c r="Z628" s="1" t="s">
        <v>4754</v>
      </c>
      <c r="AA628" s="1" t="s">
        <v>4754</v>
      </c>
      <c r="AB628" s="1">
        <f t="shared" si="46"/>
        <v>0</v>
      </c>
      <c r="AC628" s="1">
        <f t="shared" si="47"/>
        <v>0</v>
      </c>
      <c r="AD628" s="59"/>
      <c r="AE628" s="58">
        <v>0</v>
      </c>
      <c r="AF628" s="48"/>
      <c r="AG628" s="6"/>
      <c r="AH628" s="72"/>
      <c r="AI628" s="73"/>
      <c r="AJ628" s="74"/>
      <c r="AK628" s="73"/>
    </row>
    <row r="629" spans="1:37">
      <c r="A629" s="7" t="s">
        <v>4374</v>
      </c>
      <c r="B629" s="8" t="s">
        <v>4375</v>
      </c>
      <c r="C629" s="8" t="s">
        <v>4376</v>
      </c>
      <c r="D629" s="8" t="s">
        <v>4377</v>
      </c>
      <c r="E629" s="96" t="s">
        <v>64</v>
      </c>
      <c r="F629" s="9" t="s">
        <v>4378</v>
      </c>
      <c r="G629" s="3">
        <v>63</v>
      </c>
      <c r="H629" s="75" t="s">
        <v>66</v>
      </c>
      <c r="I629" s="97" t="s">
        <v>4379</v>
      </c>
      <c r="M629" s="1" t="s">
        <v>4754</v>
      </c>
      <c r="N629" s="1" t="s">
        <v>4754</v>
      </c>
      <c r="O629" s="1" t="s">
        <v>4754</v>
      </c>
      <c r="P629" s="1">
        <f t="shared" si="44"/>
        <v>0</v>
      </c>
      <c r="Q629" s="1">
        <f t="shared" si="45"/>
        <v>0</v>
      </c>
      <c r="R629" s="56"/>
      <c r="S629" s="57">
        <v>0</v>
      </c>
      <c r="T629" s="47"/>
      <c r="U629" s="49"/>
      <c r="Y629" s="1" t="s">
        <v>4756</v>
      </c>
      <c r="Z629" s="1" t="s">
        <v>4754</v>
      </c>
      <c r="AA629" s="1" t="s">
        <v>4754</v>
      </c>
      <c r="AB629" s="1">
        <f t="shared" si="46"/>
        <v>1</v>
      </c>
      <c r="AC629" s="1">
        <f t="shared" si="47"/>
        <v>0</v>
      </c>
      <c r="AD629" s="59" t="s">
        <v>4756</v>
      </c>
      <c r="AE629" s="58">
        <v>0</v>
      </c>
      <c r="AF629" s="48"/>
      <c r="AG629" s="6"/>
      <c r="AH629" s="72"/>
      <c r="AI629" s="73"/>
      <c r="AJ629" s="74"/>
      <c r="AK629" s="73"/>
    </row>
    <row r="630" spans="1:37">
      <c r="A630" s="7" t="s">
        <v>4392</v>
      </c>
      <c r="B630" s="8" t="s">
        <v>4393</v>
      </c>
      <c r="C630" s="8" t="s">
        <v>4394</v>
      </c>
      <c r="D630" s="8" t="s">
        <v>4395</v>
      </c>
      <c r="E630" s="96" t="s">
        <v>13</v>
      </c>
      <c r="F630" s="9" t="s">
        <v>4396</v>
      </c>
      <c r="G630" s="3">
        <v>1</v>
      </c>
      <c r="H630" s="75" t="s">
        <v>34</v>
      </c>
      <c r="I630" s="97" t="s">
        <v>4397</v>
      </c>
      <c r="M630" s="1" t="s">
        <v>4754</v>
      </c>
      <c r="N630" s="1" t="s">
        <v>4754</v>
      </c>
      <c r="O630" s="1" t="s">
        <v>4754</v>
      </c>
      <c r="P630" s="1">
        <f t="shared" si="44"/>
        <v>0</v>
      </c>
      <c r="Q630" s="1">
        <f t="shared" si="45"/>
        <v>0</v>
      </c>
      <c r="R630" s="56"/>
      <c r="S630" s="57">
        <v>0</v>
      </c>
      <c r="T630" s="47"/>
      <c r="U630" s="49"/>
      <c r="Y630" s="1" t="s">
        <v>4754</v>
      </c>
      <c r="Z630" s="1" t="s">
        <v>4754</v>
      </c>
      <c r="AA630" s="1" t="s">
        <v>4756</v>
      </c>
      <c r="AB630" s="1">
        <f t="shared" si="46"/>
        <v>1</v>
      </c>
      <c r="AC630" s="1">
        <f t="shared" si="47"/>
        <v>0</v>
      </c>
      <c r="AD630" s="59" t="s">
        <v>4756</v>
      </c>
      <c r="AE630" s="58">
        <v>0</v>
      </c>
      <c r="AF630" s="48"/>
      <c r="AG630" s="6"/>
      <c r="AH630" s="72"/>
      <c r="AI630" s="73"/>
      <c r="AJ630" s="74"/>
      <c r="AK630" s="73"/>
    </row>
    <row r="631" spans="1:37">
      <c r="A631" s="7" t="s">
        <v>4403</v>
      </c>
      <c r="B631" s="8" t="s">
        <v>4404</v>
      </c>
      <c r="C631" s="8" t="s">
        <v>4405</v>
      </c>
      <c r="D631" s="8" t="s">
        <v>4406</v>
      </c>
      <c r="E631" s="96" t="s">
        <v>40</v>
      </c>
      <c r="F631" s="9">
        <v>0</v>
      </c>
      <c r="G631" s="3">
        <v>1</v>
      </c>
      <c r="H631" s="75" t="s">
        <v>34</v>
      </c>
      <c r="I631" s="97" t="s">
        <v>4407</v>
      </c>
      <c r="M631" s="1" t="s">
        <v>4754</v>
      </c>
      <c r="N631" s="1" t="s">
        <v>4754</v>
      </c>
      <c r="O631" s="1" t="s">
        <v>4754</v>
      </c>
      <c r="P631" s="1">
        <f t="shared" si="44"/>
        <v>0</v>
      </c>
      <c r="Q631" s="1">
        <f t="shared" si="45"/>
        <v>0</v>
      </c>
      <c r="R631" s="56"/>
      <c r="S631" s="57">
        <v>0</v>
      </c>
      <c r="T631" s="47"/>
      <c r="U631" s="49"/>
      <c r="Y631" s="1" t="s">
        <v>4754</v>
      </c>
      <c r="Z631" s="1" t="s">
        <v>4755</v>
      </c>
      <c r="AA631" s="1" t="s">
        <v>4754</v>
      </c>
      <c r="AB631" s="1">
        <f t="shared" si="46"/>
        <v>0</v>
      </c>
      <c r="AC631" s="1">
        <f t="shared" si="47"/>
        <v>1</v>
      </c>
      <c r="AD631" s="59" t="s">
        <v>4755</v>
      </c>
      <c r="AE631" s="58">
        <v>0</v>
      </c>
      <c r="AF631" s="48"/>
      <c r="AG631" s="6"/>
      <c r="AH631" s="72"/>
      <c r="AI631" s="73"/>
      <c r="AJ631" s="74"/>
      <c r="AK631" s="73"/>
    </row>
    <row r="632" spans="1:37">
      <c r="A632" s="7" t="s">
        <v>4414</v>
      </c>
      <c r="B632" s="8" t="s">
        <v>4415</v>
      </c>
      <c r="C632" s="8" t="s">
        <v>4416</v>
      </c>
      <c r="D632" s="8" t="s">
        <v>4417</v>
      </c>
      <c r="E632" s="96" t="s">
        <v>64</v>
      </c>
      <c r="F632" s="9" t="s">
        <v>4418</v>
      </c>
      <c r="G632" s="3">
        <v>47</v>
      </c>
      <c r="H632" s="75" t="s">
        <v>66</v>
      </c>
      <c r="I632" s="97" t="s">
        <v>4419</v>
      </c>
      <c r="M632" s="1" t="s">
        <v>4756</v>
      </c>
      <c r="N632" s="1" t="s">
        <v>4754</v>
      </c>
      <c r="O632" s="1" t="s">
        <v>4754</v>
      </c>
      <c r="P632" s="1">
        <f t="shared" si="44"/>
        <v>1</v>
      </c>
      <c r="Q632" s="1">
        <f t="shared" si="45"/>
        <v>0</v>
      </c>
      <c r="R632" s="56" t="s">
        <v>4756</v>
      </c>
      <c r="S632" s="57">
        <v>0</v>
      </c>
      <c r="T632" s="47"/>
      <c r="U632" s="49"/>
      <c r="Y632" s="1" t="s">
        <v>4754</v>
      </c>
      <c r="Z632" s="1" t="s">
        <v>4756</v>
      </c>
      <c r="AA632" s="1" t="s">
        <v>4754</v>
      </c>
      <c r="AB632" s="1">
        <f t="shared" si="46"/>
        <v>1</v>
      </c>
      <c r="AC632" s="1">
        <f t="shared" si="47"/>
        <v>0</v>
      </c>
      <c r="AD632" s="59" t="s">
        <v>4756</v>
      </c>
      <c r="AE632" s="58">
        <v>0</v>
      </c>
      <c r="AF632" s="48"/>
      <c r="AG632" s="6"/>
      <c r="AH632" s="72"/>
      <c r="AI632" s="73"/>
      <c r="AJ632" s="74"/>
      <c r="AK632" s="73"/>
    </row>
    <row r="633" spans="1:37">
      <c r="A633" s="7" t="s">
        <v>4425</v>
      </c>
      <c r="B633" s="8" t="s">
        <v>4426</v>
      </c>
      <c r="C633" s="8" t="s">
        <v>4427</v>
      </c>
      <c r="D633" s="8" t="s">
        <v>4428</v>
      </c>
      <c r="E633" s="96" t="s">
        <v>40</v>
      </c>
      <c r="F633" s="9" t="s">
        <v>4429</v>
      </c>
      <c r="G633" s="3">
        <v>2</v>
      </c>
      <c r="H633" s="75" t="s">
        <v>15</v>
      </c>
      <c r="I633" s="97" t="s">
        <v>4430</v>
      </c>
      <c r="M633" s="1" t="s">
        <v>4754</v>
      </c>
      <c r="N633" s="1" t="s">
        <v>4754</v>
      </c>
      <c r="O633" s="1" t="s">
        <v>4754</v>
      </c>
      <c r="P633" s="1">
        <f t="shared" si="44"/>
        <v>0</v>
      </c>
      <c r="Q633" s="1">
        <f t="shared" si="45"/>
        <v>0</v>
      </c>
      <c r="R633" s="56"/>
      <c r="S633" s="57">
        <v>0</v>
      </c>
      <c r="T633" s="47"/>
      <c r="U633" s="49"/>
      <c r="Y633" s="1" t="s">
        <v>4754</v>
      </c>
      <c r="Z633" s="1" t="s">
        <v>4754</v>
      </c>
      <c r="AA633" s="1" t="s">
        <v>4754</v>
      </c>
      <c r="AB633" s="1">
        <f t="shared" si="46"/>
        <v>0</v>
      </c>
      <c r="AC633" s="1">
        <f t="shared" si="47"/>
        <v>0</v>
      </c>
      <c r="AD633" s="59"/>
      <c r="AE633" s="58">
        <v>0</v>
      </c>
      <c r="AF633" s="48"/>
      <c r="AG633" s="6"/>
      <c r="AH633" s="72"/>
      <c r="AI633" s="73"/>
      <c r="AJ633" s="74"/>
      <c r="AK633" s="73"/>
    </row>
    <row r="634" spans="1:37">
      <c r="A634" s="7" t="s">
        <v>4474</v>
      </c>
      <c r="B634" s="8" t="s">
        <v>4475</v>
      </c>
      <c r="C634" s="8" t="s">
        <v>4476</v>
      </c>
      <c r="D634" s="8" t="s">
        <v>4477</v>
      </c>
      <c r="E634" s="96" t="s">
        <v>40</v>
      </c>
      <c r="F634" s="9" t="s">
        <v>4478</v>
      </c>
      <c r="G634" s="3">
        <v>2</v>
      </c>
      <c r="H634" s="75" t="s">
        <v>15</v>
      </c>
      <c r="I634" s="97" t="s">
        <v>4479</v>
      </c>
      <c r="M634" s="1" t="s">
        <v>4755</v>
      </c>
      <c r="N634" s="1" t="s">
        <v>4755</v>
      </c>
      <c r="O634" s="1" t="s">
        <v>4755</v>
      </c>
      <c r="P634" s="1">
        <f t="shared" si="44"/>
        <v>0</v>
      </c>
      <c r="Q634" s="1">
        <f t="shared" si="45"/>
        <v>3</v>
      </c>
      <c r="R634" s="56" t="s">
        <v>4755</v>
      </c>
      <c r="S634" s="57">
        <v>0</v>
      </c>
      <c r="T634" s="47"/>
      <c r="U634" s="49"/>
      <c r="X634">
        <v>99.43</v>
      </c>
      <c r="Y634" s="1" t="s">
        <v>4755</v>
      </c>
      <c r="Z634" s="1" t="s">
        <v>4755</v>
      </c>
      <c r="AA634" s="1" t="s">
        <v>4755</v>
      </c>
      <c r="AB634" s="1">
        <f t="shared" si="46"/>
        <v>0</v>
      </c>
      <c r="AC634" s="1">
        <f t="shared" si="47"/>
        <v>3</v>
      </c>
      <c r="AD634" s="59" t="s">
        <v>4755</v>
      </c>
      <c r="AE634" s="58">
        <v>1</v>
      </c>
      <c r="AF634" s="48">
        <v>99.43</v>
      </c>
      <c r="AG634" s="6"/>
      <c r="AH634" s="72"/>
      <c r="AI634" s="73"/>
      <c r="AJ634" s="74"/>
      <c r="AK634" s="73"/>
    </row>
    <row r="635" spans="1:37">
      <c r="A635" s="7" t="s">
        <v>4484</v>
      </c>
      <c r="B635" s="8" t="s">
        <v>4485</v>
      </c>
      <c r="C635" s="8" t="s">
        <v>4486</v>
      </c>
      <c r="D635" s="8" t="s">
        <v>4487</v>
      </c>
      <c r="E635" s="96" t="s">
        <v>40</v>
      </c>
      <c r="F635" s="9" t="s">
        <v>4488</v>
      </c>
      <c r="G635" s="3">
        <v>2</v>
      </c>
      <c r="H635" s="75" t="s">
        <v>15</v>
      </c>
      <c r="I635" s="97" t="s">
        <v>4489</v>
      </c>
      <c r="M635" s="1" t="s">
        <v>4754</v>
      </c>
      <c r="N635" s="1" t="s">
        <v>4754</v>
      </c>
      <c r="O635" s="1" t="s">
        <v>4754</v>
      </c>
      <c r="P635" s="1">
        <f t="shared" si="44"/>
        <v>0</v>
      </c>
      <c r="Q635" s="1">
        <f t="shared" si="45"/>
        <v>0</v>
      </c>
      <c r="R635" s="56"/>
      <c r="S635" s="57">
        <v>0</v>
      </c>
      <c r="T635" s="47"/>
      <c r="U635" s="49"/>
      <c r="V635">
        <v>99.99</v>
      </c>
      <c r="W635">
        <v>100</v>
      </c>
      <c r="Y635" s="1" t="s">
        <v>4755</v>
      </c>
      <c r="Z635" s="1" t="s">
        <v>4755</v>
      </c>
      <c r="AA635" s="1" t="s">
        <v>4755</v>
      </c>
      <c r="AB635" s="1">
        <f t="shared" si="46"/>
        <v>0</v>
      </c>
      <c r="AC635" s="1">
        <f t="shared" si="47"/>
        <v>3</v>
      </c>
      <c r="AD635" s="59" t="s">
        <v>4755</v>
      </c>
      <c r="AE635" s="58">
        <v>2</v>
      </c>
      <c r="AF635" s="48">
        <v>99.995000000000005</v>
      </c>
      <c r="AG635" s="6">
        <v>5.000000000002558E-3</v>
      </c>
      <c r="AH635" s="72"/>
      <c r="AI635" s="73"/>
      <c r="AJ635" s="74"/>
      <c r="AK635" s="73"/>
    </row>
    <row r="636" spans="1:37">
      <c r="A636" s="7" t="s">
        <v>4499</v>
      </c>
      <c r="B636" s="8" t="s">
        <v>4500</v>
      </c>
      <c r="C636" s="8" t="s">
        <v>4501</v>
      </c>
      <c r="D636" s="8" t="s">
        <v>4502</v>
      </c>
      <c r="E636" s="96" t="s">
        <v>40</v>
      </c>
      <c r="F636" s="9" t="s">
        <v>4503</v>
      </c>
      <c r="G636" s="3">
        <v>2</v>
      </c>
      <c r="H636" s="75" t="s">
        <v>15</v>
      </c>
      <c r="I636" s="97" t="s">
        <v>4504</v>
      </c>
      <c r="M636" s="1" t="s">
        <v>4754</v>
      </c>
      <c r="N636" s="1" t="s">
        <v>4754</v>
      </c>
      <c r="O636" s="1" t="s">
        <v>4754</v>
      </c>
      <c r="P636" s="1">
        <f t="shared" si="44"/>
        <v>0</v>
      </c>
      <c r="Q636" s="1">
        <f t="shared" si="45"/>
        <v>0</v>
      </c>
      <c r="R636" s="56"/>
      <c r="S636" s="57">
        <v>0</v>
      </c>
      <c r="T636" s="47"/>
      <c r="U636" s="49"/>
      <c r="Y636" s="1" t="s">
        <v>4754</v>
      </c>
      <c r="Z636" s="1" t="s">
        <v>4754</v>
      </c>
      <c r="AA636" s="1" t="s">
        <v>4754</v>
      </c>
      <c r="AB636" s="1">
        <f t="shared" si="46"/>
        <v>0</v>
      </c>
      <c r="AC636" s="1">
        <f t="shared" si="47"/>
        <v>0</v>
      </c>
      <c r="AD636" s="59"/>
      <c r="AE636" s="58">
        <v>0</v>
      </c>
      <c r="AF636" s="48"/>
      <c r="AG636" s="6"/>
      <c r="AH636" s="72"/>
      <c r="AI636" s="73"/>
      <c r="AJ636" s="74"/>
      <c r="AK636" s="73"/>
    </row>
    <row r="637" spans="1:37">
      <c r="A637" s="7" t="s">
        <v>4510</v>
      </c>
      <c r="B637" s="8" t="s">
        <v>4511</v>
      </c>
      <c r="C637" s="8" t="s">
        <v>4512</v>
      </c>
      <c r="D637" s="8" t="s">
        <v>4513</v>
      </c>
      <c r="E637" s="96" t="s">
        <v>40</v>
      </c>
      <c r="F637" s="9" t="s">
        <v>4514</v>
      </c>
      <c r="G637" s="3">
        <v>2</v>
      </c>
      <c r="H637" s="75" t="s">
        <v>15</v>
      </c>
      <c r="I637" s="97" t="s">
        <v>4515</v>
      </c>
      <c r="M637" s="1" t="s">
        <v>4756</v>
      </c>
      <c r="N637" s="1" t="s">
        <v>4754</v>
      </c>
      <c r="O637" s="1" t="s">
        <v>4754</v>
      </c>
      <c r="P637" s="1">
        <f t="shared" si="44"/>
        <v>1</v>
      </c>
      <c r="Q637" s="1">
        <f t="shared" si="45"/>
        <v>0</v>
      </c>
      <c r="R637" s="56" t="s">
        <v>4756</v>
      </c>
      <c r="S637" s="57">
        <v>0</v>
      </c>
      <c r="T637" s="47"/>
      <c r="U637" s="49"/>
      <c r="Y637" s="1" t="s">
        <v>4754</v>
      </c>
      <c r="Z637" s="1" t="s">
        <v>4754</v>
      </c>
      <c r="AA637" s="1" t="s">
        <v>4754</v>
      </c>
      <c r="AB637" s="1">
        <f t="shared" si="46"/>
        <v>0</v>
      </c>
      <c r="AC637" s="1">
        <f t="shared" si="47"/>
        <v>0</v>
      </c>
      <c r="AD637" s="59"/>
      <c r="AE637" s="58">
        <v>0</v>
      </c>
      <c r="AF637" s="48"/>
      <c r="AG637" s="6"/>
      <c r="AH637" s="72"/>
      <c r="AI637" s="73"/>
      <c r="AJ637" s="74"/>
      <c r="AK637" s="73"/>
    </row>
    <row r="638" spans="1:37">
      <c r="A638" s="7" t="s">
        <v>4522</v>
      </c>
      <c r="B638" s="8" t="s">
        <v>4523</v>
      </c>
      <c r="C638" s="8" t="s">
        <v>4524</v>
      </c>
      <c r="D638" s="8" t="s">
        <v>4525</v>
      </c>
      <c r="E638" s="96" t="s">
        <v>64</v>
      </c>
      <c r="F638" s="9" t="s">
        <v>4526</v>
      </c>
      <c r="G638" s="3">
        <v>51</v>
      </c>
      <c r="H638" s="75" t="s">
        <v>170</v>
      </c>
      <c r="I638" s="97" t="s">
        <v>4527</v>
      </c>
      <c r="M638" s="1" t="s">
        <v>4754</v>
      </c>
      <c r="N638" s="1" t="s">
        <v>4756</v>
      </c>
      <c r="O638" s="1" t="s">
        <v>4756</v>
      </c>
      <c r="P638" s="1">
        <f t="shared" si="44"/>
        <v>2</v>
      </c>
      <c r="Q638" s="1">
        <f t="shared" si="45"/>
        <v>0</v>
      </c>
      <c r="R638" s="56" t="s">
        <v>4756</v>
      </c>
      <c r="S638" s="57">
        <v>0</v>
      </c>
      <c r="T638" s="47"/>
      <c r="U638" s="49"/>
      <c r="X638">
        <v>1.097</v>
      </c>
      <c r="Y638" s="1" t="s">
        <v>4756</v>
      </c>
      <c r="Z638" s="1" t="s">
        <v>4754</v>
      </c>
      <c r="AA638" s="1" t="s">
        <v>4756</v>
      </c>
      <c r="AB638" s="1">
        <f t="shared" si="46"/>
        <v>2</v>
      </c>
      <c r="AC638" s="1">
        <f t="shared" si="47"/>
        <v>0</v>
      </c>
      <c r="AD638" s="59" t="s">
        <v>4756</v>
      </c>
      <c r="AE638" s="58">
        <v>1</v>
      </c>
      <c r="AF638" s="48">
        <v>1.097</v>
      </c>
      <c r="AG638" s="6"/>
      <c r="AH638" s="72"/>
      <c r="AI638" s="73"/>
      <c r="AJ638" s="74"/>
      <c r="AK638" s="73"/>
    </row>
    <row r="639" spans="1:37">
      <c r="A639" s="7" t="s">
        <v>4534</v>
      </c>
      <c r="B639" s="8" t="s">
        <v>4535</v>
      </c>
      <c r="C639" s="8" t="s">
        <v>4536</v>
      </c>
      <c r="D639" s="8" t="s">
        <v>4537</v>
      </c>
      <c r="E639" s="96" t="s">
        <v>40</v>
      </c>
      <c r="F639" s="9">
        <v>0</v>
      </c>
      <c r="G639" s="3">
        <v>2</v>
      </c>
      <c r="H639" s="75" t="s">
        <v>15</v>
      </c>
      <c r="I639" s="97" t="s">
        <v>4538</v>
      </c>
      <c r="M639" s="1" t="s">
        <v>4754</v>
      </c>
      <c r="N639" s="1" t="s">
        <v>4754</v>
      </c>
      <c r="O639" s="1" t="s">
        <v>4754</v>
      </c>
      <c r="P639" s="1">
        <f t="shared" si="44"/>
        <v>0</v>
      </c>
      <c r="Q639" s="1">
        <f t="shared" si="45"/>
        <v>0</v>
      </c>
      <c r="R639" s="56"/>
      <c r="S639" s="57">
        <v>0</v>
      </c>
      <c r="T639" s="47"/>
      <c r="U639" s="49"/>
      <c r="Y639" s="1" t="s">
        <v>4755</v>
      </c>
      <c r="Z639" s="1" t="s">
        <v>4754</v>
      </c>
      <c r="AA639" s="1" t="s">
        <v>4754</v>
      </c>
      <c r="AB639" s="1">
        <f t="shared" si="46"/>
        <v>0</v>
      </c>
      <c r="AC639" s="1">
        <f t="shared" si="47"/>
        <v>1</v>
      </c>
      <c r="AD639" s="59" t="s">
        <v>4755</v>
      </c>
      <c r="AE639" s="58">
        <v>0</v>
      </c>
      <c r="AF639" s="48"/>
      <c r="AG639" s="6"/>
      <c r="AH639" s="72"/>
      <c r="AI639" s="73"/>
      <c r="AJ639" s="74"/>
      <c r="AK639" s="73"/>
    </row>
    <row r="640" spans="1:37">
      <c r="A640" s="7" t="s">
        <v>4545</v>
      </c>
      <c r="B640" s="8" t="s">
        <v>4546</v>
      </c>
      <c r="C640" s="8" t="s">
        <v>4547</v>
      </c>
      <c r="D640" s="8" t="s">
        <v>4548</v>
      </c>
      <c r="E640" s="96" t="s">
        <v>64</v>
      </c>
      <c r="F640" s="9" t="s">
        <v>4549</v>
      </c>
      <c r="G640" s="3">
        <v>61</v>
      </c>
      <c r="H640" s="75" t="s">
        <v>652</v>
      </c>
      <c r="I640" s="97" t="s">
        <v>4551</v>
      </c>
      <c r="M640" s="1" t="s">
        <v>4755</v>
      </c>
      <c r="N640" s="1" t="s">
        <v>4755</v>
      </c>
      <c r="O640" s="1" t="s">
        <v>4754</v>
      </c>
      <c r="P640" s="1">
        <f t="shared" si="44"/>
        <v>0</v>
      </c>
      <c r="Q640" s="1">
        <f t="shared" si="45"/>
        <v>2</v>
      </c>
      <c r="R640" s="56" t="s">
        <v>4755</v>
      </c>
      <c r="S640" s="57">
        <v>0</v>
      </c>
      <c r="T640" s="47"/>
      <c r="U640" s="49"/>
      <c r="Y640" s="1" t="s">
        <v>4754</v>
      </c>
      <c r="Z640" s="1" t="s">
        <v>4755</v>
      </c>
      <c r="AA640" s="1" t="s">
        <v>4754</v>
      </c>
      <c r="AB640" s="1">
        <f t="shared" si="46"/>
        <v>0</v>
      </c>
      <c r="AC640" s="1">
        <f t="shared" si="47"/>
        <v>1</v>
      </c>
      <c r="AD640" s="59" t="s">
        <v>4755</v>
      </c>
      <c r="AE640" s="58">
        <v>0</v>
      </c>
      <c r="AF640" s="48"/>
      <c r="AG640" s="6"/>
      <c r="AH640" s="72"/>
      <c r="AI640" s="73"/>
      <c r="AJ640" s="74"/>
      <c r="AK640" s="73"/>
    </row>
    <row r="641" spans="1:37">
      <c r="A641" s="7" t="s">
        <v>4552</v>
      </c>
      <c r="B641" s="8" t="s">
        <v>4553</v>
      </c>
      <c r="C641" s="8" t="s">
        <v>4554</v>
      </c>
      <c r="D641" s="8" t="s">
        <v>4555</v>
      </c>
      <c r="E641" s="96" t="s">
        <v>104</v>
      </c>
      <c r="F641" s="9">
        <v>0</v>
      </c>
      <c r="G641" s="3">
        <v>23</v>
      </c>
      <c r="H641" s="75" t="s">
        <v>8</v>
      </c>
      <c r="I641" s="97" t="s">
        <v>4556</v>
      </c>
      <c r="M641" s="1" t="s">
        <v>4754</v>
      </c>
      <c r="N641" s="1" t="s">
        <v>4754</v>
      </c>
      <c r="O641" s="1" t="s">
        <v>4754</v>
      </c>
      <c r="P641" s="1">
        <f t="shared" si="44"/>
        <v>0</v>
      </c>
      <c r="Q641" s="1">
        <f t="shared" si="45"/>
        <v>0</v>
      </c>
      <c r="R641" s="56"/>
      <c r="S641" s="57">
        <v>0</v>
      </c>
      <c r="T641" s="47"/>
      <c r="U641" s="49"/>
      <c r="Y641" s="1" t="s">
        <v>4754</v>
      </c>
      <c r="Z641" s="1" t="s">
        <v>4756</v>
      </c>
      <c r="AA641" s="1" t="s">
        <v>4754</v>
      </c>
      <c r="AB641" s="1">
        <f t="shared" si="46"/>
        <v>1</v>
      </c>
      <c r="AC641" s="1">
        <f t="shared" si="47"/>
        <v>0</v>
      </c>
      <c r="AD641" s="59" t="s">
        <v>4756</v>
      </c>
      <c r="AE641" s="58">
        <v>0</v>
      </c>
      <c r="AF641" s="48"/>
      <c r="AG641" s="6"/>
      <c r="AH641" s="72"/>
      <c r="AI641" s="73"/>
      <c r="AJ641" s="74"/>
      <c r="AK641" s="73"/>
    </row>
    <row r="642" spans="1:37">
      <c r="A642" s="7" t="s">
        <v>4557</v>
      </c>
      <c r="B642" s="8" t="s">
        <v>4558</v>
      </c>
      <c r="C642" s="8" t="s">
        <v>4559</v>
      </c>
      <c r="D642" s="8" t="s">
        <v>4560</v>
      </c>
      <c r="E642" s="96" t="s">
        <v>13</v>
      </c>
      <c r="F642" s="9" t="s">
        <v>4561</v>
      </c>
      <c r="G642" s="3">
        <v>2</v>
      </c>
      <c r="H642" s="75" t="s">
        <v>15</v>
      </c>
      <c r="I642" s="97" t="s">
        <v>4562</v>
      </c>
      <c r="M642" s="1" t="s">
        <v>4755</v>
      </c>
      <c r="N642" s="1" t="s">
        <v>4754</v>
      </c>
      <c r="O642" s="1" t="s">
        <v>4754</v>
      </c>
      <c r="P642" s="1">
        <f t="shared" si="44"/>
        <v>0</v>
      </c>
      <c r="Q642" s="1">
        <f t="shared" si="45"/>
        <v>1</v>
      </c>
      <c r="R642" s="56" t="s">
        <v>4755</v>
      </c>
      <c r="S642" s="57">
        <v>0</v>
      </c>
      <c r="T642" s="47"/>
      <c r="U642" s="49"/>
      <c r="Y642" s="1" t="s">
        <v>4755</v>
      </c>
      <c r="Z642" s="1" t="s">
        <v>4754</v>
      </c>
      <c r="AA642" s="1" t="s">
        <v>4754</v>
      </c>
      <c r="AB642" s="1">
        <f t="shared" si="46"/>
        <v>0</v>
      </c>
      <c r="AC642" s="1">
        <f t="shared" si="47"/>
        <v>1</v>
      </c>
      <c r="AD642" s="59" t="s">
        <v>4755</v>
      </c>
      <c r="AE642" s="58">
        <v>0</v>
      </c>
      <c r="AF642" s="48"/>
      <c r="AG642" s="6"/>
      <c r="AH642" s="72"/>
      <c r="AI642" s="73"/>
      <c r="AJ642" s="74"/>
      <c r="AK642" s="73"/>
    </row>
    <row r="643" spans="1:37">
      <c r="A643" s="7" t="s">
        <v>4563</v>
      </c>
      <c r="B643" s="8" t="s">
        <v>4564</v>
      </c>
      <c r="C643" s="8" t="s">
        <v>4565</v>
      </c>
      <c r="D643" s="8" t="s">
        <v>4566</v>
      </c>
      <c r="E643" s="96" t="s">
        <v>64</v>
      </c>
      <c r="F643" s="9" t="s">
        <v>4567</v>
      </c>
      <c r="G643" s="3">
        <v>2</v>
      </c>
      <c r="H643" s="75" t="s">
        <v>15</v>
      </c>
      <c r="I643" s="97" t="s">
        <v>4568</v>
      </c>
      <c r="M643" s="1" t="s">
        <v>4754</v>
      </c>
      <c r="N643" s="1" t="s">
        <v>4754</v>
      </c>
      <c r="O643" s="1" t="s">
        <v>4756</v>
      </c>
      <c r="P643" s="1">
        <f t="shared" ref="P643:P706" si="48">(COUNTIF(M643:O643,"Free"))+COUNTIF(M643:O643,"NTA/Free")</f>
        <v>1</v>
      </c>
      <c r="Q643" s="1">
        <f t="shared" ref="Q643:Q706" si="49">(COUNTIF(M643:O643,"NTA"))+COUNTIF(M643:O643,"NTA/Free")</f>
        <v>0</v>
      </c>
      <c r="R643" s="56" t="s">
        <v>4756</v>
      </c>
      <c r="S643" s="57">
        <v>0</v>
      </c>
      <c r="T643" s="47"/>
      <c r="U643" s="49"/>
      <c r="Y643" s="1" t="s">
        <v>4756</v>
      </c>
      <c r="Z643" s="1" t="s">
        <v>4754</v>
      </c>
      <c r="AA643" s="1" t="s">
        <v>4756</v>
      </c>
      <c r="AB643" s="1">
        <f t="shared" ref="AB643:AB706" si="50">(COUNTIF(Y643:AA643,"Free"))+COUNTIF(Y643:AA643,"NTA/Free")</f>
        <v>2</v>
      </c>
      <c r="AC643" s="1">
        <f t="shared" ref="AC643:AC706" si="51">(COUNTIF(Y643:AA643,"NTA"))+COUNTIF(Y643:AA643,"NTA/Free")</f>
        <v>0</v>
      </c>
      <c r="AD643" s="59" t="s">
        <v>4756</v>
      </c>
      <c r="AE643" s="58">
        <v>0</v>
      </c>
      <c r="AF643" s="48"/>
      <c r="AG643" s="6"/>
      <c r="AH643" s="72"/>
      <c r="AI643" s="73"/>
      <c r="AJ643" s="74"/>
      <c r="AK643" s="73"/>
    </row>
    <row r="644" spans="1:37">
      <c r="A644" s="7" t="s">
        <v>4574</v>
      </c>
      <c r="B644" s="8" t="s">
        <v>4575</v>
      </c>
      <c r="C644" s="8" t="s">
        <v>4576</v>
      </c>
      <c r="D644" s="8" t="s">
        <v>4577</v>
      </c>
      <c r="E644" s="96" t="s">
        <v>40</v>
      </c>
      <c r="F644" s="9" t="s">
        <v>4578</v>
      </c>
      <c r="G644" s="3">
        <v>2</v>
      </c>
      <c r="H644" s="75" t="s">
        <v>15</v>
      </c>
      <c r="I644" s="97" t="s">
        <v>4579</v>
      </c>
      <c r="M644" s="1" t="s">
        <v>4754</v>
      </c>
      <c r="N644" s="1" t="s">
        <v>4754</v>
      </c>
      <c r="O644" s="1" t="s">
        <v>4755</v>
      </c>
      <c r="P644" s="1">
        <f t="shared" si="48"/>
        <v>0</v>
      </c>
      <c r="Q644" s="1">
        <f t="shared" si="49"/>
        <v>1</v>
      </c>
      <c r="R644" s="56" t="s">
        <v>4755</v>
      </c>
      <c r="S644" s="57">
        <v>0</v>
      </c>
      <c r="T644" s="47"/>
      <c r="U644" s="49"/>
      <c r="Y644" s="1" t="s">
        <v>4754</v>
      </c>
      <c r="Z644" s="1" t="s">
        <v>4755</v>
      </c>
      <c r="AA644" s="1" t="s">
        <v>4755</v>
      </c>
      <c r="AB644" s="1">
        <f t="shared" si="50"/>
        <v>0</v>
      </c>
      <c r="AC644" s="1">
        <f t="shared" si="51"/>
        <v>2</v>
      </c>
      <c r="AD644" s="59" t="s">
        <v>4755</v>
      </c>
      <c r="AE644" s="58">
        <v>0</v>
      </c>
      <c r="AF644" s="48"/>
      <c r="AG644" s="6"/>
      <c r="AH644" s="72"/>
      <c r="AI644" s="73"/>
      <c r="AJ644" s="74"/>
      <c r="AK644" s="73"/>
    </row>
    <row r="645" spans="1:37">
      <c r="A645" s="7" t="s">
        <v>4580</v>
      </c>
      <c r="B645" s="8" t="s">
        <v>4581</v>
      </c>
      <c r="C645" s="8" t="s">
        <v>4582</v>
      </c>
      <c r="D645" s="8" t="s">
        <v>4583</v>
      </c>
      <c r="E645" s="96" t="s">
        <v>13</v>
      </c>
      <c r="F645" s="9" t="s">
        <v>4584</v>
      </c>
      <c r="G645" s="3">
        <v>2</v>
      </c>
      <c r="H645" s="75" t="s">
        <v>15</v>
      </c>
      <c r="I645" s="97" t="s">
        <v>4585</v>
      </c>
      <c r="M645" s="1" t="s">
        <v>4754</v>
      </c>
      <c r="N645" s="1" t="s">
        <v>4754</v>
      </c>
      <c r="O645" s="1" t="s">
        <v>4754</v>
      </c>
      <c r="P645" s="1">
        <f t="shared" si="48"/>
        <v>0</v>
      </c>
      <c r="Q645" s="1">
        <f t="shared" si="49"/>
        <v>0</v>
      </c>
      <c r="R645" s="56"/>
      <c r="S645" s="57">
        <v>0</v>
      </c>
      <c r="T645" s="47"/>
      <c r="U645" s="49"/>
      <c r="Y645" s="1" t="s">
        <v>4754</v>
      </c>
      <c r="Z645" s="1" t="s">
        <v>4754</v>
      </c>
      <c r="AA645" s="1" t="s">
        <v>4756</v>
      </c>
      <c r="AB645" s="1">
        <f t="shared" si="50"/>
        <v>1</v>
      </c>
      <c r="AC645" s="1">
        <f t="shared" si="51"/>
        <v>0</v>
      </c>
      <c r="AD645" s="59" t="s">
        <v>4756</v>
      </c>
      <c r="AE645" s="58">
        <v>0</v>
      </c>
      <c r="AF645" s="48"/>
      <c r="AG645" s="6"/>
      <c r="AH645" s="72"/>
      <c r="AI645" s="73"/>
      <c r="AJ645" s="74"/>
      <c r="AK645" s="73"/>
    </row>
    <row r="646" spans="1:37">
      <c r="A646" s="7" t="s">
        <v>4586</v>
      </c>
      <c r="B646" s="8" t="s">
        <v>4587</v>
      </c>
      <c r="C646" s="8" t="s">
        <v>4588</v>
      </c>
      <c r="D646" s="8" t="s">
        <v>4589</v>
      </c>
      <c r="E646" s="96" t="s">
        <v>27</v>
      </c>
      <c r="F646" s="9" t="s">
        <v>4590</v>
      </c>
      <c r="G646" s="3">
        <v>2</v>
      </c>
      <c r="H646" s="75" t="s">
        <v>15</v>
      </c>
      <c r="I646" s="97" t="s">
        <v>4591</v>
      </c>
      <c r="M646" s="1" t="s">
        <v>4755</v>
      </c>
      <c r="N646" s="1" t="s">
        <v>4754</v>
      </c>
      <c r="O646" s="1" t="s">
        <v>4754</v>
      </c>
      <c r="P646" s="1">
        <f t="shared" si="48"/>
        <v>0</v>
      </c>
      <c r="Q646" s="1">
        <f t="shared" si="49"/>
        <v>1</v>
      </c>
      <c r="R646" s="56" t="s">
        <v>4755</v>
      </c>
      <c r="S646" s="57">
        <v>0</v>
      </c>
      <c r="T646" s="47"/>
      <c r="U646" s="49"/>
      <c r="Y646" s="1" t="s">
        <v>4754</v>
      </c>
      <c r="Z646" s="1" t="s">
        <v>4754</v>
      </c>
      <c r="AA646" s="1" t="s">
        <v>4754</v>
      </c>
      <c r="AB646" s="1">
        <f t="shared" si="50"/>
        <v>0</v>
      </c>
      <c r="AC646" s="1">
        <f t="shared" si="51"/>
        <v>0</v>
      </c>
      <c r="AD646" s="59"/>
      <c r="AE646" s="58">
        <v>0</v>
      </c>
      <c r="AF646" s="48"/>
      <c r="AG646" s="6"/>
      <c r="AH646" s="72"/>
      <c r="AI646" s="73"/>
      <c r="AJ646" s="74"/>
      <c r="AK646" s="73"/>
    </row>
    <row r="647" spans="1:37">
      <c r="A647" s="7" t="s">
        <v>4604</v>
      </c>
      <c r="B647" s="8" t="s">
        <v>4605</v>
      </c>
      <c r="C647" s="8" t="s">
        <v>4606</v>
      </c>
      <c r="D647" s="8" t="s">
        <v>4607</v>
      </c>
      <c r="E647" s="96" t="s">
        <v>155</v>
      </c>
      <c r="F647" s="9" t="s">
        <v>774</v>
      </c>
      <c r="G647" s="3">
        <v>59</v>
      </c>
      <c r="H647" s="75" t="s">
        <v>129</v>
      </c>
      <c r="I647" s="97" t="s">
        <v>4609</v>
      </c>
      <c r="M647" s="1" t="s">
        <v>4756</v>
      </c>
      <c r="N647" s="1" t="s">
        <v>4754</v>
      </c>
      <c r="O647" s="1" t="s">
        <v>4754</v>
      </c>
      <c r="P647" s="1">
        <f t="shared" si="48"/>
        <v>1</v>
      </c>
      <c r="Q647" s="1">
        <f t="shared" si="49"/>
        <v>0</v>
      </c>
      <c r="R647" s="56" t="s">
        <v>4756</v>
      </c>
      <c r="S647" s="57">
        <v>0</v>
      </c>
      <c r="T647" s="47"/>
      <c r="U647" s="49"/>
      <c r="Y647" s="1" t="s">
        <v>4754</v>
      </c>
      <c r="Z647" s="1" t="s">
        <v>4754</v>
      </c>
      <c r="AA647" s="1" t="s">
        <v>4754</v>
      </c>
      <c r="AB647" s="1">
        <f t="shared" si="50"/>
        <v>0</v>
      </c>
      <c r="AC647" s="1">
        <f t="shared" si="51"/>
        <v>0</v>
      </c>
      <c r="AD647" s="59"/>
      <c r="AE647" s="58">
        <v>0</v>
      </c>
      <c r="AF647" s="48"/>
      <c r="AG647" s="6"/>
      <c r="AH647" s="72"/>
      <c r="AI647" s="73"/>
      <c r="AJ647" s="74"/>
      <c r="AK647" s="73"/>
    </row>
    <row r="648" spans="1:37">
      <c r="A648" s="7" t="s">
        <v>4616</v>
      </c>
      <c r="B648" s="8" t="s">
        <v>4617</v>
      </c>
      <c r="C648" s="8" t="s">
        <v>4618</v>
      </c>
      <c r="D648" s="8" t="s">
        <v>4619</v>
      </c>
      <c r="E648" s="96" t="s">
        <v>64</v>
      </c>
      <c r="F648" s="9">
        <v>0</v>
      </c>
      <c r="G648" s="3">
        <v>29</v>
      </c>
      <c r="H648" s="75" t="s">
        <v>15</v>
      </c>
      <c r="I648" s="97" t="s">
        <v>4620</v>
      </c>
      <c r="M648" s="1" t="s">
        <v>4755</v>
      </c>
      <c r="N648" s="1" t="s">
        <v>4754</v>
      </c>
      <c r="O648" s="1" t="s">
        <v>4754</v>
      </c>
      <c r="P648" s="1">
        <f t="shared" si="48"/>
        <v>0</v>
      </c>
      <c r="Q648" s="1">
        <f t="shared" si="49"/>
        <v>1</v>
      </c>
      <c r="R648" s="56" t="s">
        <v>4755</v>
      </c>
      <c r="S648" s="57">
        <v>0</v>
      </c>
      <c r="T648" s="47"/>
      <c r="U648" s="49"/>
      <c r="Y648" s="1" t="s">
        <v>4754</v>
      </c>
      <c r="Z648" s="1" t="s">
        <v>4754</v>
      </c>
      <c r="AA648" s="1" t="s">
        <v>4754</v>
      </c>
      <c r="AB648" s="1">
        <f t="shared" si="50"/>
        <v>0</v>
      </c>
      <c r="AC648" s="1">
        <f t="shared" si="51"/>
        <v>0</v>
      </c>
      <c r="AD648" s="59"/>
      <c r="AE648" s="58">
        <v>0</v>
      </c>
      <c r="AF648" s="48"/>
      <c r="AG648" s="6"/>
      <c r="AH648" s="72"/>
      <c r="AI648" s="73"/>
      <c r="AJ648" s="74"/>
      <c r="AK648" s="73"/>
    </row>
    <row r="649" spans="1:37">
      <c r="A649" s="7" t="s">
        <v>4621</v>
      </c>
      <c r="B649" s="8" t="s">
        <v>4622</v>
      </c>
      <c r="C649" s="8" t="s">
        <v>4623</v>
      </c>
      <c r="D649" s="8" t="s">
        <v>4624</v>
      </c>
      <c r="E649" s="96" t="s">
        <v>482</v>
      </c>
      <c r="F649" s="9" t="s">
        <v>4625</v>
      </c>
      <c r="G649" s="3">
        <v>2</v>
      </c>
      <c r="H649" s="75" t="s">
        <v>15</v>
      </c>
      <c r="I649" s="97" t="s">
        <v>4626</v>
      </c>
      <c r="M649" s="1" t="s">
        <v>4755</v>
      </c>
      <c r="N649" s="1" t="s">
        <v>4754</v>
      </c>
      <c r="O649" s="1" t="s">
        <v>4754</v>
      </c>
      <c r="P649" s="1">
        <f t="shared" si="48"/>
        <v>0</v>
      </c>
      <c r="Q649" s="1">
        <f t="shared" si="49"/>
        <v>1</v>
      </c>
      <c r="R649" s="56" t="s">
        <v>4755</v>
      </c>
      <c r="S649" s="57">
        <v>0</v>
      </c>
      <c r="T649" s="47"/>
      <c r="U649" s="49"/>
      <c r="Y649" s="1" t="s">
        <v>4754</v>
      </c>
      <c r="Z649" s="1" t="s">
        <v>4755</v>
      </c>
      <c r="AA649" s="1" t="s">
        <v>4754</v>
      </c>
      <c r="AB649" s="1">
        <f t="shared" si="50"/>
        <v>0</v>
      </c>
      <c r="AC649" s="1">
        <f t="shared" si="51"/>
        <v>1</v>
      </c>
      <c r="AD649" s="59" t="s">
        <v>4755</v>
      </c>
      <c r="AE649" s="58">
        <v>0</v>
      </c>
      <c r="AF649" s="48"/>
      <c r="AG649" s="6"/>
      <c r="AH649" s="72"/>
      <c r="AI649" s="73"/>
      <c r="AJ649" s="74"/>
      <c r="AK649" s="73"/>
    </row>
    <row r="650" spans="1:37">
      <c r="A650" s="7" t="s">
        <v>4633</v>
      </c>
      <c r="B650" s="8" t="s">
        <v>4634</v>
      </c>
      <c r="C650" s="8" t="s">
        <v>4635</v>
      </c>
      <c r="D650" s="8" t="s">
        <v>4636</v>
      </c>
      <c r="E650" s="96" t="s">
        <v>104</v>
      </c>
      <c r="F650" s="9" t="s">
        <v>4637</v>
      </c>
      <c r="G650" s="3">
        <v>25</v>
      </c>
      <c r="H650" s="75" t="s">
        <v>8</v>
      </c>
      <c r="I650" s="97" t="s">
        <v>4638</v>
      </c>
      <c r="M650" s="1" t="s">
        <v>4754</v>
      </c>
      <c r="N650" s="1" t="s">
        <v>4756</v>
      </c>
      <c r="O650" s="1" t="s">
        <v>4754</v>
      </c>
      <c r="P650" s="1">
        <f t="shared" si="48"/>
        <v>1</v>
      </c>
      <c r="Q650" s="1">
        <f t="shared" si="49"/>
        <v>0</v>
      </c>
      <c r="R650" s="56" t="s">
        <v>4756</v>
      </c>
      <c r="S650" s="57">
        <v>0</v>
      </c>
      <c r="T650" s="47"/>
      <c r="U650" s="49"/>
      <c r="Y650" s="1" t="s">
        <v>4754</v>
      </c>
      <c r="Z650" s="1" t="s">
        <v>4754</v>
      </c>
      <c r="AA650" s="1" t="s">
        <v>4754</v>
      </c>
      <c r="AB650" s="1">
        <f t="shared" si="50"/>
        <v>0</v>
      </c>
      <c r="AC650" s="1">
        <f t="shared" si="51"/>
        <v>0</v>
      </c>
      <c r="AD650" s="59"/>
      <c r="AE650" s="58">
        <v>0</v>
      </c>
      <c r="AF650" s="48"/>
      <c r="AG650" s="6"/>
      <c r="AH650" s="72"/>
      <c r="AI650" s="73"/>
      <c r="AJ650" s="74"/>
      <c r="AK650" s="73"/>
    </row>
    <row r="651" spans="1:37">
      <c r="A651" s="7" t="s">
        <v>4639</v>
      </c>
      <c r="B651" s="8" t="s">
        <v>4640</v>
      </c>
      <c r="C651" s="8" t="s">
        <v>4641</v>
      </c>
      <c r="D651" s="8" t="s">
        <v>4642</v>
      </c>
      <c r="E651" s="96" t="s">
        <v>40</v>
      </c>
      <c r="F651" s="9" t="s">
        <v>4643</v>
      </c>
      <c r="G651" s="3">
        <v>2</v>
      </c>
      <c r="H651" s="75" t="s">
        <v>15</v>
      </c>
      <c r="I651" s="97" t="s">
        <v>4644</v>
      </c>
      <c r="M651" s="1" t="s">
        <v>4755</v>
      </c>
      <c r="N651" s="1" t="s">
        <v>4754</v>
      </c>
      <c r="O651" s="1" t="s">
        <v>4754</v>
      </c>
      <c r="P651" s="1">
        <f t="shared" si="48"/>
        <v>0</v>
      </c>
      <c r="Q651" s="1">
        <f t="shared" si="49"/>
        <v>1</v>
      </c>
      <c r="R651" s="56" t="s">
        <v>4755</v>
      </c>
      <c r="S651" s="57">
        <v>0</v>
      </c>
      <c r="T651" s="47"/>
      <c r="U651" s="49"/>
      <c r="Y651" s="1" t="s">
        <v>4754</v>
      </c>
      <c r="Z651" s="1" t="s">
        <v>4755</v>
      </c>
      <c r="AA651" s="1" t="s">
        <v>4754</v>
      </c>
      <c r="AB651" s="1">
        <f t="shared" si="50"/>
        <v>0</v>
      </c>
      <c r="AC651" s="1">
        <f t="shared" si="51"/>
        <v>1</v>
      </c>
      <c r="AD651" s="59" t="s">
        <v>4755</v>
      </c>
      <c r="AE651" s="58">
        <v>0</v>
      </c>
      <c r="AF651" s="48"/>
      <c r="AG651" s="6"/>
      <c r="AH651" s="72"/>
      <c r="AI651" s="73"/>
      <c r="AJ651" s="74"/>
      <c r="AK651" s="73"/>
    </row>
    <row r="652" spans="1:37">
      <c r="A652" s="7" t="s">
        <v>4651</v>
      </c>
      <c r="B652" s="8" t="s">
        <v>4652</v>
      </c>
      <c r="C652" s="8" t="s">
        <v>4653</v>
      </c>
      <c r="D652" s="8" t="s">
        <v>4654</v>
      </c>
      <c r="E652" s="96" t="s">
        <v>64</v>
      </c>
      <c r="F652" s="9" t="s">
        <v>2715</v>
      </c>
      <c r="G652" s="3">
        <v>20</v>
      </c>
      <c r="H652" s="75" t="s">
        <v>177</v>
      </c>
      <c r="I652" s="97" t="s">
        <v>4655</v>
      </c>
      <c r="M652" s="1" t="s">
        <v>4756</v>
      </c>
      <c r="N652" s="1" t="s">
        <v>4754</v>
      </c>
      <c r="O652" s="1" t="s">
        <v>4754</v>
      </c>
      <c r="P652" s="1">
        <f t="shared" si="48"/>
        <v>1</v>
      </c>
      <c r="Q652" s="1">
        <f t="shared" si="49"/>
        <v>0</v>
      </c>
      <c r="R652" s="56" t="s">
        <v>4756</v>
      </c>
      <c r="S652" s="57">
        <v>0</v>
      </c>
      <c r="T652" s="47"/>
      <c r="U652" s="49"/>
      <c r="Y652" s="1" t="s">
        <v>4754</v>
      </c>
      <c r="Z652" s="1" t="s">
        <v>4754</v>
      </c>
      <c r="AA652" s="1" t="s">
        <v>4756</v>
      </c>
      <c r="AB652" s="1">
        <f t="shared" si="50"/>
        <v>1</v>
      </c>
      <c r="AC652" s="1">
        <f t="shared" si="51"/>
        <v>0</v>
      </c>
      <c r="AD652" s="59" t="s">
        <v>4756</v>
      </c>
      <c r="AE652" s="58">
        <v>0</v>
      </c>
      <c r="AF652" s="48"/>
      <c r="AG652" s="6"/>
      <c r="AH652" s="72"/>
      <c r="AI652" s="73"/>
      <c r="AJ652" s="74"/>
      <c r="AK652" s="73"/>
    </row>
    <row r="653" spans="1:37">
      <c r="A653" s="7" t="s">
        <v>4651</v>
      </c>
      <c r="B653" s="8" t="s">
        <v>4652</v>
      </c>
      <c r="C653" s="8" t="s">
        <v>4653</v>
      </c>
      <c r="D653" s="8" t="s">
        <v>4654</v>
      </c>
      <c r="E653" s="96" t="s">
        <v>64</v>
      </c>
      <c r="F653" s="9" t="s">
        <v>2715</v>
      </c>
      <c r="G653" s="3">
        <v>21</v>
      </c>
      <c r="H653" s="75" t="s">
        <v>66</v>
      </c>
      <c r="I653" s="97" t="s">
        <v>4656</v>
      </c>
      <c r="M653" s="1" t="s">
        <v>4754</v>
      </c>
      <c r="N653" s="1" t="s">
        <v>4754</v>
      </c>
      <c r="O653" s="1" t="s">
        <v>4754</v>
      </c>
      <c r="P653" s="1">
        <f t="shared" si="48"/>
        <v>0</v>
      </c>
      <c r="Q653" s="1">
        <f t="shared" si="49"/>
        <v>0</v>
      </c>
      <c r="R653" s="56"/>
      <c r="S653" s="57">
        <v>0</v>
      </c>
      <c r="T653" s="47"/>
      <c r="U653" s="49"/>
      <c r="Y653" s="1" t="s">
        <v>4754</v>
      </c>
      <c r="Z653" s="1" t="s">
        <v>4754</v>
      </c>
      <c r="AA653" s="1" t="s">
        <v>4756</v>
      </c>
      <c r="AB653" s="1">
        <f t="shared" si="50"/>
        <v>1</v>
      </c>
      <c r="AC653" s="1">
        <f t="shared" si="51"/>
        <v>0</v>
      </c>
      <c r="AD653" s="59" t="s">
        <v>4756</v>
      </c>
      <c r="AE653" s="58">
        <v>0</v>
      </c>
      <c r="AF653" s="48"/>
      <c r="AG653" s="6"/>
      <c r="AH653" s="72"/>
      <c r="AI653" s="73"/>
      <c r="AJ653" s="74"/>
      <c r="AK653" s="73"/>
    </row>
    <row r="654" spans="1:37">
      <c r="A654" s="7" t="s">
        <v>4663</v>
      </c>
      <c r="B654" s="8" t="s">
        <v>4664</v>
      </c>
      <c r="C654" s="8" t="s">
        <v>4665</v>
      </c>
      <c r="D654" s="8" t="s">
        <v>4666</v>
      </c>
      <c r="E654" s="96" t="s">
        <v>64</v>
      </c>
      <c r="F654" s="9" t="s">
        <v>4661</v>
      </c>
      <c r="G654" s="3">
        <v>19</v>
      </c>
      <c r="H654" s="75" t="s">
        <v>231</v>
      </c>
      <c r="I654" s="97" t="s">
        <v>4667</v>
      </c>
      <c r="M654" s="1" t="s">
        <v>4754</v>
      </c>
      <c r="N654" s="1" t="s">
        <v>4754</v>
      </c>
      <c r="O654" s="1" t="s">
        <v>4756</v>
      </c>
      <c r="P654" s="1">
        <f t="shared" si="48"/>
        <v>1</v>
      </c>
      <c r="Q654" s="1">
        <f t="shared" si="49"/>
        <v>0</v>
      </c>
      <c r="R654" s="56" t="s">
        <v>4756</v>
      </c>
      <c r="S654" s="57">
        <v>0</v>
      </c>
      <c r="T654" s="47"/>
      <c r="U654" s="49"/>
      <c r="Y654" s="1" t="s">
        <v>4754</v>
      </c>
      <c r="Z654" s="1" t="s">
        <v>4754</v>
      </c>
      <c r="AA654" s="1" t="s">
        <v>4756</v>
      </c>
      <c r="AB654" s="1">
        <f t="shared" si="50"/>
        <v>1</v>
      </c>
      <c r="AC654" s="1">
        <f t="shared" si="51"/>
        <v>0</v>
      </c>
      <c r="AD654" s="59" t="s">
        <v>4756</v>
      </c>
      <c r="AE654" s="58">
        <v>0</v>
      </c>
      <c r="AF654" s="48"/>
      <c r="AG654" s="6"/>
      <c r="AH654" s="72"/>
      <c r="AI654" s="73"/>
      <c r="AJ654" s="74"/>
      <c r="AK654" s="73"/>
    </row>
    <row r="655" spans="1:37">
      <c r="A655" s="7" t="s">
        <v>4668</v>
      </c>
      <c r="B655" s="8" t="s">
        <v>4669</v>
      </c>
      <c r="C655" s="8" t="s">
        <v>4670</v>
      </c>
      <c r="D655" s="8" t="s">
        <v>4671</v>
      </c>
      <c r="E655" s="96" t="s">
        <v>64</v>
      </c>
      <c r="F655" s="9" t="s">
        <v>4672</v>
      </c>
      <c r="G655" s="3">
        <v>2</v>
      </c>
      <c r="H655" s="75" t="s">
        <v>15</v>
      </c>
      <c r="I655" s="97" t="s">
        <v>4673</v>
      </c>
      <c r="M655" s="1" t="s">
        <v>4755</v>
      </c>
      <c r="N655" s="1" t="s">
        <v>4754</v>
      </c>
      <c r="O655" s="1" t="s">
        <v>4755</v>
      </c>
      <c r="P655" s="1">
        <f t="shared" si="48"/>
        <v>0</v>
      </c>
      <c r="Q655" s="1">
        <f t="shared" si="49"/>
        <v>2</v>
      </c>
      <c r="R655" s="56" t="s">
        <v>4755</v>
      </c>
      <c r="S655" s="57">
        <v>0</v>
      </c>
      <c r="T655" s="47"/>
      <c r="U655" s="49"/>
      <c r="Y655" s="1" t="s">
        <v>4755</v>
      </c>
      <c r="Z655" s="1" t="s">
        <v>4754</v>
      </c>
      <c r="AA655" s="1" t="s">
        <v>4754</v>
      </c>
      <c r="AB655" s="1">
        <f t="shared" si="50"/>
        <v>0</v>
      </c>
      <c r="AC655" s="1">
        <f t="shared" si="51"/>
        <v>1</v>
      </c>
      <c r="AD655" s="59" t="s">
        <v>4755</v>
      </c>
      <c r="AE655" s="58">
        <v>0</v>
      </c>
      <c r="AF655" s="48"/>
      <c r="AG655" s="6"/>
      <c r="AH655" s="72"/>
      <c r="AI655" s="73"/>
      <c r="AJ655" s="74"/>
      <c r="AK655" s="73"/>
    </row>
    <row r="656" spans="1:37">
      <c r="A656" s="7" t="s">
        <v>4668</v>
      </c>
      <c r="B656" s="8" t="s">
        <v>4669</v>
      </c>
      <c r="C656" s="8" t="s">
        <v>4670</v>
      </c>
      <c r="D656" s="8" t="s">
        <v>4671</v>
      </c>
      <c r="E656" s="96" t="s">
        <v>64</v>
      </c>
      <c r="F656" s="9" t="s">
        <v>4672</v>
      </c>
      <c r="G656" s="3">
        <v>89</v>
      </c>
      <c r="H656" s="75" t="s">
        <v>143</v>
      </c>
      <c r="I656" s="97" t="s">
        <v>4674</v>
      </c>
      <c r="M656" s="1" t="s">
        <v>4754</v>
      </c>
      <c r="N656" s="1" t="s">
        <v>4754</v>
      </c>
      <c r="O656" s="1" t="s">
        <v>4754</v>
      </c>
      <c r="P656" s="1">
        <f t="shared" si="48"/>
        <v>0</v>
      </c>
      <c r="Q656" s="1">
        <f t="shared" si="49"/>
        <v>0</v>
      </c>
      <c r="R656" s="56"/>
      <c r="S656" s="57">
        <v>0</v>
      </c>
      <c r="T656" s="47"/>
      <c r="U656" s="49"/>
      <c r="Y656" s="1" t="s">
        <v>4755</v>
      </c>
      <c r="Z656" s="1" t="s">
        <v>4754</v>
      </c>
      <c r="AA656" s="1" t="s">
        <v>4754</v>
      </c>
      <c r="AB656" s="1">
        <f t="shared" si="50"/>
        <v>0</v>
      </c>
      <c r="AC656" s="1">
        <f t="shared" si="51"/>
        <v>1</v>
      </c>
      <c r="AD656" s="59" t="s">
        <v>4755</v>
      </c>
      <c r="AE656" s="58">
        <v>0</v>
      </c>
      <c r="AF656" s="48"/>
      <c r="AG656" s="6"/>
      <c r="AH656" s="72"/>
      <c r="AI656" s="73"/>
      <c r="AJ656" s="74"/>
      <c r="AK656" s="73"/>
    </row>
    <row r="657" spans="1:37">
      <c r="A657" s="7" t="s">
        <v>4675</v>
      </c>
      <c r="B657" s="8" t="s">
        <v>4676</v>
      </c>
      <c r="C657" s="8" t="s">
        <v>4677</v>
      </c>
      <c r="D657" s="8" t="s">
        <v>4678</v>
      </c>
      <c r="E657" s="96" t="s">
        <v>64</v>
      </c>
      <c r="F657" s="9" t="s">
        <v>4679</v>
      </c>
      <c r="G657" s="3">
        <v>21</v>
      </c>
      <c r="H657" s="75" t="s">
        <v>377</v>
      </c>
      <c r="I657" s="97" t="s">
        <v>4681</v>
      </c>
      <c r="M657" s="1" t="s">
        <v>4754</v>
      </c>
      <c r="N657" s="1" t="s">
        <v>4756</v>
      </c>
      <c r="O657" s="1" t="s">
        <v>4754</v>
      </c>
      <c r="P657" s="1">
        <f t="shared" si="48"/>
        <v>1</v>
      </c>
      <c r="Q657" s="1">
        <f t="shared" si="49"/>
        <v>0</v>
      </c>
      <c r="R657" s="56" t="s">
        <v>4756</v>
      </c>
      <c r="S657" s="57">
        <v>0</v>
      </c>
      <c r="T657" s="47"/>
      <c r="U657" s="49"/>
      <c r="Y657" s="1" t="s">
        <v>4754</v>
      </c>
      <c r="Z657" s="1" t="s">
        <v>4754</v>
      </c>
      <c r="AA657" s="1" t="s">
        <v>4754</v>
      </c>
      <c r="AB657" s="1">
        <f t="shared" si="50"/>
        <v>0</v>
      </c>
      <c r="AC657" s="1">
        <f t="shared" si="51"/>
        <v>0</v>
      </c>
      <c r="AD657" s="59"/>
      <c r="AE657" s="58">
        <v>0</v>
      </c>
      <c r="AF657" s="48"/>
      <c r="AG657" s="6"/>
      <c r="AH657" s="72"/>
      <c r="AI657" s="73"/>
      <c r="AJ657" s="74"/>
      <c r="AK657" s="73"/>
    </row>
    <row r="658" spans="1:37">
      <c r="A658" s="7" t="s">
        <v>4719</v>
      </c>
      <c r="B658" s="8" t="s">
        <v>4720</v>
      </c>
      <c r="C658" s="8" t="s">
        <v>4721</v>
      </c>
      <c r="D658" s="8" t="s">
        <v>4722</v>
      </c>
      <c r="E658" s="96" t="s">
        <v>64</v>
      </c>
      <c r="F658" s="9" t="s">
        <v>176</v>
      </c>
      <c r="G658" s="3">
        <v>1</v>
      </c>
      <c r="H658" s="75" t="s">
        <v>34</v>
      </c>
      <c r="I658" s="97" t="s">
        <v>4723</v>
      </c>
      <c r="M658" s="1" t="s">
        <v>4754</v>
      </c>
      <c r="N658" s="1" t="s">
        <v>4754</v>
      </c>
      <c r="O658" s="1" t="s">
        <v>4754</v>
      </c>
      <c r="P658" s="1">
        <f t="shared" si="48"/>
        <v>0</v>
      </c>
      <c r="Q658" s="1">
        <f t="shared" si="49"/>
        <v>0</v>
      </c>
      <c r="R658" s="56"/>
      <c r="S658" s="57">
        <v>0</v>
      </c>
      <c r="T658" s="47"/>
      <c r="U658" s="49"/>
      <c r="Y658" s="1" t="s">
        <v>4756</v>
      </c>
      <c r="Z658" s="1" t="s">
        <v>4754</v>
      </c>
      <c r="AA658" s="1" t="s">
        <v>4754</v>
      </c>
      <c r="AB658" s="1">
        <f t="shared" si="50"/>
        <v>1</v>
      </c>
      <c r="AC658" s="1">
        <f t="shared" si="51"/>
        <v>0</v>
      </c>
      <c r="AD658" s="59" t="s">
        <v>4756</v>
      </c>
      <c r="AE658" s="58">
        <v>0</v>
      </c>
      <c r="AF658" s="48"/>
      <c r="AG658" s="6"/>
      <c r="AH658" s="72"/>
      <c r="AI658" s="73"/>
      <c r="AJ658" s="74"/>
      <c r="AK658" s="73"/>
    </row>
    <row r="659" spans="1:37">
      <c r="A659" s="7" t="s">
        <v>4724</v>
      </c>
      <c r="B659" s="8" t="s">
        <v>4725</v>
      </c>
      <c r="C659" s="8" t="s">
        <v>4726</v>
      </c>
      <c r="D659" s="8" t="s">
        <v>4727</v>
      </c>
      <c r="E659" s="96" t="s">
        <v>64</v>
      </c>
      <c r="F659" s="9" t="s">
        <v>176</v>
      </c>
      <c r="G659" s="3">
        <v>2</v>
      </c>
      <c r="H659" s="75" t="s">
        <v>15</v>
      </c>
      <c r="I659" s="97" t="s">
        <v>4728</v>
      </c>
      <c r="M659" s="1" t="s">
        <v>4754</v>
      </c>
      <c r="N659" s="1" t="s">
        <v>4754</v>
      </c>
      <c r="O659" s="1" t="s">
        <v>4754</v>
      </c>
      <c r="P659" s="1">
        <f t="shared" si="48"/>
        <v>0</v>
      </c>
      <c r="Q659" s="1">
        <f t="shared" si="49"/>
        <v>0</v>
      </c>
      <c r="R659" s="56"/>
      <c r="S659" s="57">
        <v>0</v>
      </c>
      <c r="T659" s="47"/>
      <c r="U659" s="49"/>
      <c r="X659">
        <v>0.35620000000000002</v>
      </c>
      <c r="Y659" s="1" t="s">
        <v>4754</v>
      </c>
      <c r="Z659" s="1" t="s">
        <v>4754</v>
      </c>
      <c r="AA659" s="1" t="s">
        <v>4756</v>
      </c>
      <c r="AB659" s="1">
        <f t="shared" si="50"/>
        <v>1</v>
      </c>
      <c r="AC659" s="1">
        <f t="shared" si="51"/>
        <v>0</v>
      </c>
      <c r="AD659" s="59" t="s">
        <v>4756</v>
      </c>
      <c r="AE659" s="58">
        <v>1</v>
      </c>
      <c r="AF659" s="48">
        <v>0.35620000000000002</v>
      </c>
      <c r="AG659" s="6"/>
      <c r="AH659" s="72"/>
      <c r="AI659" s="73"/>
      <c r="AJ659" s="74"/>
      <c r="AK659" s="73"/>
    </row>
    <row r="660" spans="1:37">
      <c r="A660" s="7" t="s">
        <v>23</v>
      </c>
      <c r="B660" s="8" t="s">
        <v>24</v>
      </c>
      <c r="C660" s="8" t="s">
        <v>25</v>
      </c>
      <c r="D660" s="8" t="s">
        <v>26</v>
      </c>
      <c r="E660" s="96" t="s">
        <v>27</v>
      </c>
      <c r="F660" s="9">
        <v>0</v>
      </c>
      <c r="G660" s="3">
        <v>2</v>
      </c>
      <c r="H660" s="75" t="s">
        <v>15</v>
      </c>
      <c r="I660" s="97" t="s">
        <v>28</v>
      </c>
      <c r="M660" s="1" t="s">
        <v>4754</v>
      </c>
      <c r="N660" s="1" t="s">
        <v>4754</v>
      </c>
      <c r="O660" s="1" t="s">
        <v>4755</v>
      </c>
      <c r="P660" s="1">
        <f t="shared" si="48"/>
        <v>0</v>
      </c>
      <c r="Q660" s="1">
        <f t="shared" si="49"/>
        <v>1</v>
      </c>
      <c r="R660" s="56" t="s">
        <v>4755</v>
      </c>
      <c r="S660" s="57">
        <v>0</v>
      </c>
      <c r="T660" s="47"/>
      <c r="U660" s="49"/>
      <c r="Y660" s="1" t="s">
        <v>4754</v>
      </c>
      <c r="Z660" s="1" t="s">
        <v>4754</v>
      </c>
      <c r="AA660" s="1" t="s">
        <v>4754</v>
      </c>
      <c r="AB660" s="1">
        <f t="shared" si="50"/>
        <v>0</v>
      </c>
      <c r="AC660" s="1">
        <f t="shared" si="51"/>
        <v>0</v>
      </c>
      <c r="AD660" s="59"/>
      <c r="AE660" s="58">
        <v>0</v>
      </c>
      <c r="AF660" s="48"/>
      <c r="AG660" s="6"/>
      <c r="AH660" s="72"/>
      <c r="AI660" s="73"/>
      <c r="AJ660" s="74"/>
      <c r="AK660" s="73"/>
    </row>
    <row r="661" spans="1:37">
      <c r="A661" s="7" t="s">
        <v>36</v>
      </c>
      <c r="B661" s="8" t="s">
        <v>37</v>
      </c>
      <c r="C661" s="8" t="s">
        <v>38</v>
      </c>
      <c r="D661" s="8" t="s">
        <v>39</v>
      </c>
      <c r="E661" s="96" t="s">
        <v>40</v>
      </c>
      <c r="F661" s="9">
        <v>0</v>
      </c>
      <c r="G661" s="3">
        <v>1</v>
      </c>
      <c r="H661" s="75" t="s">
        <v>34</v>
      </c>
      <c r="I661" s="97" t="s">
        <v>41</v>
      </c>
      <c r="M661" s="1" t="s">
        <v>4754</v>
      </c>
      <c r="N661" s="1" t="s">
        <v>4754</v>
      </c>
      <c r="O661" s="1" t="s">
        <v>4756</v>
      </c>
      <c r="P661" s="1">
        <f t="shared" si="48"/>
        <v>1</v>
      </c>
      <c r="Q661" s="1">
        <f t="shared" si="49"/>
        <v>0</v>
      </c>
      <c r="R661" s="56" t="s">
        <v>4756</v>
      </c>
      <c r="S661" s="57">
        <v>0</v>
      </c>
      <c r="T661" s="47"/>
      <c r="U661" s="49"/>
      <c r="Y661" s="1" t="s">
        <v>4754</v>
      </c>
      <c r="Z661" s="1" t="s">
        <v>4754</v>
      </c>
      <c r="AA661" s="1" t="s">
        <v>4754</v>
      </c>
      <c r="AB661" s="1">
        <f t="shared" si="50"/>
        <v>0</v>
      </c>
      <c r="AC661" s="1">
        <f t="shared" si="51"/>
        <v>0</v>
      </c>
      <c r="AD661" s="59"/>
      <c r="AE661" s="58">
        <v>0</v>
      </c>
      <c r="AF661" s="48"/>
      <c r="AG661" s="6"/>
      <c r="AH661" s="72"/>
      <c r="AI661" s="73"/>
      <c r="AJ661" s="74"/>
      <c r="AK661" s="73"/>
    </row>
    <row r="662" spans="1:37">
      <c r="A662" s="7" t="s">
        <v>93</v>
      </c>
      <c r="B662" s="8" t="s">
        <v>94</v>
      </c>
      <c r="C662" s="8" t="s">
        <v>95</v>
      </c>
      <c r="D662" s="8" t="s">
        <v>96</v>
      </c>
      <c r="E662" s="96" t="s">
        <v>97</v>
      </c>
      <c r="F662" s="9" t="s">
        <v>98</v>
      </c>
      <c r="G662" s="3">
        <v>1</v>
      </c>
      <c r="H662" s="75" t="s">
        <v>34</v>
      </c>
      <c r="I662" s="97" t="s">
        <v>99</v>
      </c>
      <c r="M662" s="1" t="s">
        <v>4754</v>
      </c>
      <c r="N662" s="1" t="s">
        <v>4755</v>
      </c>
      <c r="O662" s="1" t="s">
        <v>4755</v>
      </c>
      <c r="P662" s="1">
        <f t="shared" si="48"/>
        <v>0</v>
      </c>
      <c r="Q662" s="1">
        <f t="shared" si="49"/>
        <v>2</v>
      </c>
      <c r="R662" s="56" t="s">
        <v>4755</v>
      </c>
      <c r="S662" s="57">
        <v>0</v>
      </c>
      <c r="T662" s="47"/>
      <c r="U662" s="49"/>
      <c r="Y662" s="1" t="s">
        <v>4754</v>
      </c>
      <c r="Z662" s="1" t="s">
        <v>4754</v>
      </c>
      <c r="AA662" s="1" t="s">
        <v>4755</v>
      </c>
      <c r="AB662" s="1">
        <f t="shared" si="50"/>
        <v>0</v>
      </c>
      <c r="AC662" s="1">
        <f t="shared" si="51"/>
        <v>1</v>
      </c>
      <c r="AD662" s="59" t="s">
        <v>4755</v>
      </c>
      <c r="AE662" s="58">
        <v>0</v>
      </c>
      <c r="AF662" s="48"/>
      <c r="AG662" s="6"/>
      <c r="AH662" s="72"/>
      <c r="AI662" s="73"/>
      <c r="AJ662" s="74"/>
      <c r="AK662" s="73"/>
    </row>
    <row r="663" spans="1:37">
      <c r="A663" s="7" t="s">
        <v>100</v>
      </c>
      <c r="B663" s="8" t="s">
        <v>101</v>
      </c>
      <c r="C663" s="8" t="s">
        <v>102</v>
      </c>
      <c r="D663" s="8" t="s">
        <v>103</v>
      </c>
      <c r="E663" s="96" t="s">
        <v>104</v>
      </c>
      <c r="F663" s="9">
        <v>0</v>
      </c>
      <c r="G663" s="3">
        <v>2</v>
      </c>
      <c r="H663" s="75" t="s">
        <v>15</v>
      </c>
      <c r="I663" s="97" t="s">
        <v>105</v>
      </c>
      <c r="M663" s="1" t="s">
        <v>4754</v>
      </c>
      <c r="N663" s="1" t="s">
        <v>4754</v>
      </c>
      <c r="O663" s="1" t="s">
        <v>4754</v>
      </c>
      <c r="P663" s="1">
        <f t="shared" si="48"/>
        <v>0</v>
      </c>
      <c r="Q663" s="1">
        <f t="shared" si="49"/>
        <v>0</v>
      </c>
      <c r="R663" s="56"/>
      <c r="S663" s="57">
        <v>0</v>
      </c>
      <c r="T663" s="47"/>
      <c r="U663" s="49"/>
      <c r="Y663" s="1" t="s">
        <v>4756</v>
      </c>
      <c r="Z663" s="1" t="s">
        <v>4754</v>
      </c>
      <c r="AA663" s="1" t="s">
        <v>4754</v>
      </c>
      <c r="AB663" s="1">
        <f t="shared" si="50"/>
        <v>1</v>
      </c>
      <c r="AC663" s="1">
        <f t="shared" si="51"/>
        <v>0</v>
      </c>
      <c r="AD663" s="59" t="s">
        <v>4756</v>
      </c>
      <c r="AE663" s="58">
        <v>0</v>
      </c>
      <c r="AF663" s="48"/>
      <c r="AG663" s="6"/>
      <c r="AH663" s="72"/>
      <c r="AI663" s="73"/>
      <c r="AJ663" s="74"/>
      <c r="AK663" s="73"/>
    </row>
    <row r="664" spans="1:37">
      <c r="A664" s="7" t="s">
        <v>113</v>
      </c>
      <c r="B664" s="8" t="s">
        <v>114</v>
      </c>
      <c r="C664" s="8" t="s">
        <v>115</v>
      </c>
      <c r="D664" s="8" t="s">
        <v>116</v>
      </c>
      <c r="E664" s="96" t="s">
        <v>64</v>
      </c>
      <c r="F664" s="9" t="s">
        <v>117</v>
      </c>
      <c r="G664" s="3">
        <v>2</v>
      </c>
      <c r="H664" s="75" t="s">
        <v>15</v>
      </c>
      <c r="I664" s="97" t="s">
        <v>118</v>
      </c>
      <c r="M664" s="1" t="s">
        <v>4756</v>
      </c>
      <c r="N664" s="1" t="s">
        <v>4754</v>
      </c>
      <c r="O664" s="1" t="s">
        <v>4754</v>
      </c>
      <c r="P664" s="1">
        <f t="shared" si="48"/>
        <v>1</v>
      </c>
      <c r="Q664" s="1">
        <f t="shared" si="49"/>
        <v>0</v>
      </c>
      <c r="R664" s="56" t="s">
        <v>4756</v>
      </c>
      <c r="S664" s="57">
        <v>0</v>
      </c>
      <c r="T664" s="47"/>
      <c r="U664" s="49"/>
      <c r="Y664" s="1" t="s">
        <v>4754</v>
      </c>
      <c r="Z664" s="1" t="s">
        <v>4754</v>
      </c>
      <c r="AA664" s="1" t="s">
        <v>4754</v>
      </c>
      <c r="AB664" s="1">
        <f t="shared" si="50"/>
        <v>0</v>
      </c>
      <c r="AC664" s="1">
        <f t="shared" si="51"/>
        <v>0</v>
      </c>
      <c r="AD664" s="59"/>
      <c r="AE664" s="58">
        <v>0</v>
      </c>
      <c r="AF664" s="48"/>
      <c r="AG664" s="6"/>
      <c r="AH664" s="72"/>
      <c r="AI664" s="73"/>
      <c r="AJ664" s="74"/>
      <c r="AK664" s="73"/>
    </row>
    <row r="665" spans="1:37">
      <c r="A665" s="7" t="s">
        <v>119</v>
      </c>
      <c r="B665" s="8" t="s">
        <v>120</v>
      </c>
      <c r="C665" s="8" t="s">
        <v>121</v>
      </c>
      <c r="D665" s="8" t="s">
        <v>122</v>
      </c>
      <c r="E665" s="96" t="s">
        <v>40</v>
      </c>
      <c r="F665" s="9">
        <v>0</v>
      </c>
      <c r="G665" s="3">
        <v>2</v>
      </c>
      <c r="H665" s="75" t="s">
        <v>15</v>
      </c>
      <c r="I665" s="97" t="s">
        <v>123</v>
      </c>
      <c r="M665" s="1" t="s">
        <v>4754</v>
      </c>
      <c r="N665" s="1" t="s">
        <v>4754</v>
      </c>
      <c r="O665" s="1" t="s">
        <v>4754</v>
      </c>
      <c r="P665" s="1">
        <f t="shared" si="48"/>
        <v>0</v>
      </c>
      <c r="Q665" s="1">
        <f t="shared" si="49"/>
        <v>0</v>
      </c>
      <c r="R665" s="56"/>
      <c r="S665" s="57">
        <v>0</v>
      </c>
      <c r="T665" s="47"/>
      <c r="U665" s="49"/>
      <c r="Y665" s="1" t="s">
        <v>4755</v>
      </c>
      <c r="Z665" s="1" t="s">
        <v>4754</v>
      </c>
      <c r="AA665" s="1" t="s">
        <v>4755</v>
      </c>
      <c r="AB665" s="1">
        <f t="shared" si="50"/>
        <v>0</v>
      </c>
      <c r="AC665" s="1">
        <f t="shared" si="51"/>
        <v>2</v>
      </c>
      <c r="AD665" s="59" t="s">
        <v>4755</v>
      </c>
      <c r="AE665" s="58">
        <v>0</v>
      </c>
      <c r="AF665" s="48"/>
      <c r="AG665" s="6"/>
      <c r="AH665" s="72"/>
      <c r="AI665" s="73"/>
      <c r="AJ665" s="74"/>
      <c r="AK665" s="73"/>
    </row>
    <row r="666" spans="1:37">
      <c r="A666" s="7" t="s">
        <v>124</v>
      </c>
      <c r="B666" s="8" t="s">
        <v>125</v>
      </c>
      <c r="C666" s="8" t="s">
        <v>126</v>
      </c>
      <c r="D666" s="8" t="s">
        <v>127</v>
      </c>
      <c r="E666" s="96" t="s">
        <v>64</v>
      </c>
      <c r="F666" s="9" t="s">
        <v>128</v>
      </c>
      <c r="G666" s="3">
        <v>76</v>
      </c>
      <c r="H666" s="75" t="s">
        <v>129</v>
      </c>
      <c r="I666" s="97" t="s">
        <v>130</v>
      </c>
      <c r="M666" s="1" t="s">
        <v>4754</v>
      </c>
      <c r="N666" s="1" t="s">
        <v>4754</v>
      </c>
      <c r="O666" s="1" t="s">
        <v>4754</v>
      </c>
      <c r="P666" s="1">
        <f t="shared" si="48"/>
        <v>0</v>
      </c>
      <c r="Q666" s="1">
        <f t="shared" si="49"/>
        <v>0</v>
      </c>
      <c r="R666" s="56"/>
      <c r="S666" s="57">
        <v>0</v>
      </c>
      <c r="T666" s="47"/>
      <c r="U666" s="49"/>
      <c r="Y666" s="1" t="s">
        <v>4754</v>
      </c>
      <c r="Z666" s="1" t="s">
        <v>4754</v>
      </c>
      <c r="AA666" s="1" t="s">
        <v>4755</v>
      </c>
      <c r="AB666" s="1">
        <f t="shared" si="50"/>
        <v>0</v>
      </c>
      <c r="AC666" s="1">
        <f t="shared" si="51"/>
        <v>1</v>
      </c>
      <c r="AD666" s="59" t="s">
        <v>4755</v>
      </c>
      <c r="AE666" s="58">
        <v>0</v>
      </c>
      <c r="AF666" s="48"/>
      <c r="AG666" s="6"/>
      <c r="AH666" s="72"/>
      <c r="AI666" s="73"/>
      <c r="AJ666" s="74"/>
      <c r="AK666" s="73"/>
    </row>
    <row r="667" spans="1:37">
      <c r="A667" s="7" t="s">
        <v>151</v>
      </c>
      <c r="B667" s="8" t="s">
        <v>152</v>
      </c>
      <c r="C667" s="8" t="s">
        <v>153</v>
      </c>
      <c r="D667" s="8" t="s">
        <v>154</v>
      </c>
      <c r="E667" s="96" t="s">
        <v>155</v>
      </c>
      <c r="F667" s="9" t="s">
        <v>156</v>
      </c>
      <c r="G667" s="3">
        <v>2</v>
      </c>
      <c r="H667" s="75" t="s">
        <v>15</v>
      </c>
      <c r="I667" s="97" t="s">
        <v>157</v>
      </c>
      <c r="M667" s="1" t="s">
        <v>4754</v>
      </c>
      <c r="N667" s="1" t="s">
        <v>4754</v>
      </c>
      <c r="O667" s="1" t="s">
        <v>4754</v>
      </c>
      <c r="P667" s="1">
        <f t="shared" si="48"/>
        <v>0</v>
      </c>
      <c r="Q667" s="1">
        <f t="shared" si="49"/>
        <v>0</v>
      </c>
      <c r="R667" s="56"/>
      <c r="S667" s="57">
        <v>0</v>
      </c>
      <c r="T667" s="47"/>
      <c r="U667" s="49"/>
      <c r="Y667" s="1" t="s">
        <v>4754</v>
      </c>
      <c r="Z667" s="1" t="s">
        <v>4754</v>
      </c>
      <c r="AA667" s="1" t="s">
        <v>4754</v>
      </c>
      <c r="AB667" s="1">
        <f t="shared" si="50"/>
        <v>0</v>
      </c>
      <c r="AC667" s="1">
        <f t="shared" si="51"/>
        <v>0</v>
      </c>
      <c r="AD667" s="59"/>
      <c r="AE667" s="58">
        <v>0</v>
      </c>
      <c r="AF667" s="48"/>
      <c r="AG667" s="6"/>
      <c r="AH667" s="72"/>
      <c r="AI667" s="73"/>
      <c r="AJ667" s="74"/>
      <c r="AK667" s="73"/>
    </row>
    <row r="668" spans="1:37">
      <c r="A668" s="7" t="s">
        <v>185</v>
      </c>
      <c r="B668" s="8" t="s">
        <v>186</v>
      </c>
      <c r="C668" s="8" t="s">
        <v>187</v>
      </c>
      <c r="D668" s="8" t="s">
        <v>188</v>
      </c>
      <c r="E668" s="96" t="s">
        <v>13</v>
      </c>
      <c r="F668" s="9" t="s">
        <v>189</v>
      </c>
      <c r="G668" s="3">
        <v>2</v>
      </c>
      <c r="H668" s="75" t="s">
        <v>15</v>
      </c>
      <c r="I668" s="97" t="s">
        <v>190</v>
      </c>
      <c r="M668" s="1" t="s">
        <v>4754</v>
      </c>
      <c r="N668" s="1" t="s">
        <v>4756</v>
      </c>
      <c r="O668" s="1" t="s">
        <v>4756</v>
      </c>
      <c r="P668" s="1">
        <f t="shared" si="48"/>
        <v>2</v>
      </c>
      <c r="Q668" s="1">
        <f t="shared" si="49"/>
        <v>0</v>
      </c>
      <c r="R668" s="56" t="s">
        <v>4756</v>
      </c>
      <c r="S668" s="57">
        <v>0</v>
      </c>
      <c r="T668" s="47"/>
      <c r="U668" s="49"/>
      <c r="Y668" s="1" t="s">
        <v>4756</v>
      </c>
      <c r="Z668" s="1" t="s">
        <v>4756</v>
      </c>
      <c r="AA668" s="1" t="s">
        <v>4754</v>
      </c>
      <c r="AB668" s="1">
        <f t="shared" si="50"/>
        <v>2</v>
      </c>
      <c r="AC668" s="1">
        <f t="shared" si="51"/>
        <v>0</v>
      </c>
      <c r="AD668" s="59" t="s">
        <v>4756</v>
      </c>
      <c r="AE668" s="58">
        <v>0</v>
      </c>
      <c r="AF668" s="48"/>
      <c r="AG668" s="6"/>
      <c r="AH668" s="72"/>
      <c r="AI668" s="73"/>
      <c r="AJ668" s="74"/>
      <c r="AK668" s="73"/>
    </row>
    <row r="669" spans="1:37">
      <c r="A669" s="7" t="s">
        <v>191</v>
      </c>
      <c r="B669" s="8" t="s">
        <v>192</v>
      </c>
      <c r="C669" s="8" t="s">
        <v>193</v>
      </c>
      <c r="D669" s="8" t="s">
        <v>194</v>
      </c>
      <c r="E669" s="96" t="s">
        <v>40</v>
      </c>
      <c r="F669" s="9" t="s">
        <v>195</v>
      </c>
      <c r="G669" s="3">
        <v>2</v>
      </c>
      <c r="H669" s="75" t="s">
        <v>15</v>
      </c>
      <c r="I669" s="97" t="s">
        <v>196</v>
      </c>
      <c r="M669" s="1" t="s">
        <v>4754</v>
      </c>
      <c r="N669" s="1" t="s">
        <v>4754</v>
      </c>
      <c r="O669" s="1" t="s">
        <v>4754</v>
      </c>
      <c r="P669" s="1">
        <f t="shared" si="48"/>
        <v>0</v>
      </c>
      <c r="Q669" s="1">
        <f t="shared" si="49"/>
        <v>0</v>
      </c>
      <c r="R669" s="56"/>
      <c r="S669" s="57">
        <v>0</v>
      </c>
      <c r="T669" s="47"/>
      <c r="U669" s="49"/>
      <c r="Y669" s="1" t="s">
        <v>4754</v>
      </c>
      <c r="Z669" s="1" t="s">
        <v>4754</v>
      </c>
      <c r="AA669" s="1" t="s">
        <v>4756</v>
      </c>
      <c r="AB669" s="1">
        <f t="shared" si="50"/>
        <v>1</v>
      </c>
      <c r="AC669" s="1">
        <f t="shared" si="51"/>
        <v>0</v>
      </c>
      <c r="AD669" s="59" t="s">
        <v>4756</v>
      </c>
      <c r="AE669" s="58">
        <v>0</v>
      </c>
      <c r="AF669" s="48"/>
      <c r="AG669" s="6"/>
      <c r="AH669" s="72"/>
      <c r="AI669" s="73"/>
      <c r="AJ669" s="74"/>
      <c r="AK669" s="73"/>
    </row>
    <row r="670" spans="1:37">
      <c r="A670" s="7" t="s">
        <v>220</v>
      </c>
      <c r="B670" s="8" t="s">
        <v>221</v>
      </c>
      <c r="C670" s="8" t="s">
        <v>222</v>
      </c>
      <c r="D670" s="8" t="s">
        <v>223</v>
      </c>
      <c r="E670" s="96" t="s">
        <v>224</v>
      </c>
      <c r="F670" s="9" t="s">
        <v>225</v>
      </c>
      <c r="G670" s="3">
        <v>2</v>
      </c>
      <c r="H670" s="75" t="s">
        <v>15</v>
      </c>
      <c r="I670" s="97" t="s">
        <v>226</v>
      </c>
      <c r="M670" s="1" t="s">
        <v>4754</v>
      </c>
      <c r="N670" s="1" t="s">
        <v>4754</v>
      </c>
      <c r="O670" s="1" t="s">
        <v>4754</v>
      </c>
      <c r="P670" s="1">
        <f t="shared" si="48"/>
        <v>0</v>
      </c>
      <c r="Q670" s="1">
        <f t="shared" si="49"/>
        <v>0</v>
      </c>
      <c r="R670" s="56"/>
      <c r="S670" s="57">
        <v>0</v>
      </c>
      <c r="T670" s="47"/>
      <c r="U670" s="49"/>
      <c r="Y670" s="1" t="s">
        <v>4755</v>
      </c>
      <c r="Z670" s="1" t="s">
        <v>4755</v>
      </c>
      <c r="AA670" s="1" t="s">
        <v>4754</v>
      </c>
      <c r="AB670" s="1">
        <f t="shared" si="50"/>
        <v>0</v>
      </c>
      <c r="AC670" s="1">
        <f t="shared" si="51"/>
        <v>2</v>
      </c>
      <c r="AD670" s="59" t="s">
        <v>4755</v>
      </c>
      <c r="AE670" s="58">
        <v>0</v>
      </c>
      <c r="AF670" s="48"/>
      <c r="AG670" s="6"/>
      <c r="AH670" s="72"/>
      <c r="AI670" s="73"/>
      <c r="AJ670" s="74"/>
      <c r="AK670" s="73"/>
    </row>
    <row r="671" spans="1:37">
      <c r="A671" s="7" t="s">
        <v>227</v>
      </c>
      <c r="B671" s="8" t="s">
        <v>228</v>
      </c>
      <c r="C671" s="8" t="s">
        <v>229</v>
      </c>
      <c r="D671" s="8" t="s">
        <v>230</v>
      </c>
      <c r="E671" s="96" t="s">
        <v>40</v>
      </c>
      <c r="F671" s="9">
        <v>0</v>
      </c>
      <c r="G671" s="3">
        <v>47</v>
      </c>
      <c r="H671" s="75" t="s">
        <v>231</v>
      </c>
      <c r="I671" s="97" t="s">
        <v>232</v>
      </c>
      <c r="M671" s="1" t="s">
        <v>4754</v>
      </c>
      <c r="N671" s="1" t="s">
        <v>4755</v>
      </c>
      <c r="O671" s="1" t="s">
        <v>4754</v>
      </c>
      <c r="P671" s="1">
        <f t="shared" si="48"/>
        <v>0</v>
      </c>
      <c r="Q671" s="1">
        <f t="shared" si="49"/>
        <v>1</v>
      </c>
      <c r="R671" s="56" t="s">
        <v>4755</v>
      </c>
      <c r="S671" s="57">
        <v>0</v>
      </c>
      <c r="T671" s="47"/>
      <c r="U671" s="49"/>
      <c r="Y671" s="1" t="s">
        <v>4754</v>
      </c>
      <c r="Z671" s="1" t="s">
        <v>4754</v>
      </c>
      <c r="AA671" s="1" t="s">
        <v>4754</v>
      </c>
      <c r="AB671" s="1">
        <f t="shared" si="50"/>
        <v>0</v>
      </c>
      <c r="AC671" s="1">
        <f t="shared" si="51"/>
        <v>0</v>
      </c>
      <c r="AD671" s="59"/>
      <c r="AE671" s="58">
        <v>0</v>
      </c>
      <c r="AF671" s="48"/>
      <c r="AG671" s="6"/>
      <c r="AH671" s="72"/>
      <c r="AI671" s="73"/>
      <c r="AJ671" s="74"/>
      <c r="AK671" s="73"/>
    </row>
    <row r="672" spans="1:37">
      <c r="A672" s="7" t="s">
        <v>238</v>
      </c>
      <c r="B672" s="8" t="s">
        <v>239</v>
      </c>
      <c r="C672" s="8" t="s">
        <v>240</v>
      </c>
      <c r="D672" s="8" t="s">
        <v>241</v>
      </c>
      <c r="E672" s="96" t="s">
        <v>97</v>
      </c>
      <c r="F672" s="9" t="s">
        <v>242</v>
      </c>
      <c r="G672" s="3">
        <v>1</v>
      </c>
      <c r="H672" s="75" t="s">
        <v>34</v>
      </c>
      <c r="I672" s="97" t="s">
        <v>243</v>
      </c>
      <c r="M672" s="1" t="s">
        <v>4754</v>
      </c>
      <c r="N672" s="1" t="s">
        <v>4754</v>
      </c>
      <c r="O672" s="1" t="s">
        <v>4754</v>
      </c>
      <c r="P672" s="1">
        <f t="shared" si="48"/>
        <v>0</v>
      </c>
      <c r="Q672" s="1">
        <f t="shared" si="49"/>
        <v>0</v>
      </c>
      <c r="R672" s="56"/>
      <c r="S672" s="57">
        <v>0</v>
      </c>
      <c r="T672" s="47"/>
      <c r="U672" s="49"/>
      <c r="Y672" s="1" t="s">
        <v>4754</v>
      </c>
      <c r="Z672" s="1" t="s">
        <v>4754</v>
      </c>
      <c r="AA672" s="1" t="s">
        <v>4755</v>
      </c>
      <c r="AB672" s="1">
        <f t="shared" si="50"/>
        <v>0</v>
      </c>
      <c r="AC672" s="1">
        <f t="shared" si="51"/>
        <v>1</v>
      </c>
      <c r="AD672" s="59" t="s">
        <v>4755</v>
      </c>
      <c r="AE672" s="58">
        <v>0</v>
      </c>
      <c r="AF672" s="48"/>
      <c r="AG672" s="6"/>
      <c r="AH672" s="72"/>
      <c r="AI672" s="73"/>
      <c r="AJ672" s="74"/>
      <c r="AK672" s="73"/>
    </row>
    <row r="673" spans="1:37">
      <c r="A673" s="7" t="s">
        <v>250</v>
      </c>
      <c r="B673" s="8" t="s">
        <v>251</v>
      </c>
      <c r="C673" s="8" t="s">
        <v>252</v>
      </c>
      <c r="D673" s="8" t="s">
        <v>253</v>
      </c>
      <c r="E673" s="96" t="s">
        <v>13</v>
      </c>
      <c r="F673" s="9" t="s">
        <v>254</v>
      </c>
      <c r="G673" s="3">
        <v>2</v>
      </c>
      <c r="H673" s="75" t="s">
        <v>15</v>
      </c>
      <c r="I673" s="97" t="s">
        <v>255</v>
      </c>
      <c r="M673" s="1" t="s">
        <v>4755</v>
      </c>
      <c r="N673" s="1" t="s">
        <v>4754</v>
      </c>
      <c r="O673" s="1" t="s">
        <v>4754</v>
      </c>
      <c r="P673" s="1">
        <f t="shared" si="48"/>
        <v>0</v>
      </c>
      <c r="Q673" s="1">
        <f t="shared" si="49"/>
        <v>1</v>
      </c>
      <c r="R673" s="56" t="s">
        <v>4755</v>
      </c>
      <c r="S673" s="57">
        <v>0</v>
      </c>
      <c r="T673" s="47"/>
      <c r="U673" s="49"/>
      <c r="Y673" s="1" t="s">
        <v>4754</v>
      </c>
      <c r="Z673" s="1" t="s">
        <v>4754</v>
      </c>
      <c r="AA673" s="1" t="s">
        <v>4754</v>
      </c>
      <c r="AB673" s="1">
        <f t="shared" si="50"/>
        <v>0</v>
      </c>
      <c r="AC673" s="1">
        <f t="shared" si="51"/>
        <v>0</v>
      </c>
      <c r="AD673" s="59"/>
      <c r="AE673" s="58">
        <v>0</v>
      </c>
      <c r="AF673" s="48"/>
      <c r="AG673" s="6"/>
      <c r="AH673" s="72"/>
      <c r="AI673" s="73"/>
      <c r="AJ673" s="74"/>
      <c r="AK673" s="73"/>
    </row>
    <row r="674" spans="1:37">
      <c r="A674" s="7" t="s">
        <v>261</v>
      </c>
      <c r="B674" s="8" t="s">
        <v>262</v>
      </c>
      <c r="C674" s="8" t="s">
        <v>263</v>
      </c>
      <c r="D674" s="8" t="s">
        <v>264</v>
      </c>
      <c r="E674" s="96" t="s">
        <v>27</v>
      </c>
      <c r="F674" s="9">
        <v>0</v>
      </c>
      <c r="G674" s="3">
        <v>2</v>
      </c>
      <c r="H674" s="75" t="s">
        <v>15</v>
      </c>
      <c r="I674" s="97" t="s">
        <v>265</v>
      </c>
      <c r="M674" s="1" t="s">
        <v>4756</v>
      </c>
      <c r="N674" s="1" t="s">
        <v>4756</v>
      </c>
      <c r="O674" s="1" t="s">
        <v>4754</v>
      </c>
      <c r="P674" s="1">
        <f t="shared" si="48"/>
        <v>2</v>
      </c>
      <c r="Q674" s="1">
        <f t="shared" si="49"/>
        <v>0</v>
      </c>
      <c r="R674" s="56" t="s">
        <v>4756</v>
      </c>
      <c r="S674" s="57">
        <v>0</v>
      </c>
      <c r="T674" s="47"/>
      <c r="U674" s="49"/>
      <c r="Y674" s="1" t="s">
        <v>4756</v>
      </c>
      <c r="Z674" s="1" t="s">
        <v>4754</v>
      </c>
      <c r="AA674" s="1" t="s">
        <v>4754</v>
      </c>
      <c r="AB674" s="1">
        <f t="shared" si="50"/>
        <v>1</v>
      </c>
      <c r="AC674" s="1">
        <f t="shared" si="51"/>
        <v>0</v>
      </c>
      <c r="AD674" s="59" t="s">
        <v>4756</v>
      </c>
      <c r="AE674" s="58">
        <v>0</v>
      </c>
      <c r="AF674" s="48"/>
      <c r="AG674" s="6"/>
      <c r="AH674" s="72"/>
      <c r="AI674" s="73"/>
      <c r="AJ674" s="74"/>
      <c r="AK674" s="73"/>
    </row>
    <row r="675" spans="1:37">
      <c r="A675" s="7" t="s">
        <v>277</v>
      </c>
      <c r="B675" s="8" t="s">
        <v>278</v>
      </c>
      <c r="C675" s="8" t="s">
        <v>279</v>
      </c>
      <c r="D675" s="8" t="s">
        <v>280</v>
      </c>
      <c r="E675" s="96" t="s">
        <v>40</v>
      </c>
      <c r="F675" s="9">
        <v>0</v>
      </c>
      <c r="G675" s="3">
        <v>2</v>
      </c>
      <c r="H675" s="75" t="s">
        <v>15</v>
      </c>
      <c r="I675" s="97" t="s">
        <v>281</v>
      </c>
      <c r="M675" s="1" t="s">
        <v>4755</v>
      </c>
      <c r="N675" s="1" t="s">
        <v>4755</v>
      </c>
      <c r="O675" s="1" t="s">
        <v>4754</v>
      </c>
      <c r="P675" s="1">
        <f t="shared" si="48"/>
        <v>0</v>
      </c>
      <c r="Q675" s="1">
        <f t="shared" si="49"/>
        <v>2</v>
      </c>
      <c r="R675" s="56" t="s">
        <v>4755</v>
      </c>
      <c r="S675" s="57">
        <v>0</v>
      </c>
      <c r="T675" s="47"/>
      <c r="U675" s="49"/>
      <c r="Y675" s="1" t="s">
        <v>4754</v>
      </c>
      <c r="Z675" s="1" t="s">
        <v>4755</v>
      </c>
      <c r="AA675" s="1" t="s">
        <v>4754</v>
      </c>
      <c r="AB675" s="1">
        <f t="shared" si="50"/>
        <v>0</v>
      </c>
      <c r="AC675" s="1">
        <f t="shared" si="51"/>
        <v>1</v>
      </c>
      <c r="AD675" s="59" t="s">
        <v>4755</v>
      </c>
      <c r="AE675" s="58">
        <v>0</v>
      </c>
      <c r="AF675" s="48"/>
      <c r="AG675" s="6"/>
      <c r="AH675" s="72"/>
      <c r="AI675" s="73"/>
      <c r="AJ675" s="74"/>
      <c r="AK675" s="73"/>
    </row>
    <row r="676" spans="1:37">
      <c r="A676" s="7" t="s">
        <v>300</v>
      </c>
      <c r="B676" s="8" t="s">
        <v>301</v>
      </c>
      <c r="C676" s="8" t="s">
        <v>302</v>
      </c>
      <c r="D676" s="8" t="s">
        <v>303</v>
      </c>
      <c r="E676" s="96" t="s">
        <v>304</v>
      </c>
      <c r="F676" s="9" t="s">
        <v>305</v>
      </c>
      <c r="G676" s="3">
        <v>55</v>
      </c>
      <c r="H676" s="75" t="s">
        <v>66</v>
      </c>
      <c r="I676" s="97" t="s">
        <v>306</v>
      </c>
      <c r="M676" s="1" t="s">
        <v>4754</v>
      </c>
      <c r="N676" s="1" t="s">
        <v>4754</v>
      </c>
      <c r="O676" s="1" t="s">
        <v>4754</v>
      </c>
      <c r="P676" s="1">
        <f t="shared" si="48"/>
        <v>0</v>
      </c>
      <c r="Q676" s="1">
        <f t="shared" si="49"/>
        <v>0</v>
      </c>
      <c r="R676" s="56"/>
      <c r="S676" s="57">
        <v>0</v>
      </c>
      <c r="T676" s="47"/>
      <c r="U676" s="49"/>
      <c r="Y676" s="1" t="s">
        <v>4754</v>
      </c>
      <c r="Z676" s="1" t="s">
        <v>4754</v>
      </c>
      <c r="AA676" s="1" t="s">
        <v>4754</v>
      </c>
      <c r="AB676" s="1">
        <f t="shared" si="50"/>
        <v>0</v>
      </c>
      <c r="AC676" s="1">
        <f t="shared" si="51"/>
        <v>0</v>
      </c>
      <c r="AD676" s="59"/>
      <c r="AE676" s="58">
        <v>0</v>
      </c>
      <c r="AF676" s="48"/>
      <c r="AG676" s="6"/>
      <c r="AH676" s="72"/>
      <c r="AI676" s="73"/>
      <c r="AJ676" s="74"/>
      <c r="AK676" s="73"/>
    </row>
    <row r="677" spans="1:37">
      <c r="A677" s="7" t="s">
        <v>319</v>
      </c>
      <c r="B677" s="8" t="s">
        <v>320</v>
      </c>
      <c r="C677" s="8" t="s">
        <v>321</v>
      </c>
      <c r="D677" s="8" t="s">
        <v>322</v>
      </c>
      <c r="E677" s="96" t="s">
        <v>40</v>
      </c>
      <c r="F677" s="9">
        <v>0</v>
      </c>
      <c r="G677" s="3">
        <v>48</v>
      </c>
      <c r="H677" s="75" t="s">
        <v>323</v>
      </c>
      <c r="I677" s="97" t="s">
        <v>324</v>
      </c>
      <c r="M677" s="1" t="s">
        <v>4754</v>
      </c>
      <c r="N677" s="1" t="s">
        <v>4754</v>
      </c>
      <c r="O677" s="1" t="s">
        <v>4754</v>
      </c>
      <c r="P677" s="1">
        <f t="shared" si="48"/>
        <v>0</v>
      </c>
      <c r="Q677" s="1">
        <f t="shared" si="49"/>
        <v>0</v>
      </c>
      <c r="R677" s="56"/>
      <c r="S677" s="57">
        <v>0</v>
      </c>
      <c r="T677" s="47"/>
      <c r="U677" s="49"/>
      <c r="Y677" s="1" t="s">
        <v>4754</v>
      </c>
      <c r="Z677" s="1" t="s">
        <v>4754</v>
      </c>
      <c r="AA677" s="1" t="s">
        <v>4754</v>
      </c>
      <c r="AB677" s="1">
        <f t="shared" si="50"/>
        <v>0</v>
      </c>
      <c r="AC677" s="1">
        <f t="shared" si="51"/>
        <v>0</v>
      </c>
      <c r="AD677" s="59"/>
      <c r="AE677" s="58">
        <v>0</v>
      </c>
      <c r="AF677" s="48"/>
      <c r="AG677" s="6"/>
      <c r="AH677" s="72"/>
      <c r="AI677" s="73"/>
      <c r="AJ677" s="74"/>
      <c r="AK677" s="73"/>
    </row>
    <row r="678" spans="1:37">
      <c r="A678" s="7" t="s">
        <v>343</v>
      </c>
      <c r="B678" s="8" t="s">
        <v>344</v>
      </c>
      <c r="C678" s="8" t="s">
        <v>345</v>
      </c>
      <c r="D678" s="8" t="s">
        <v>346</v>
      </c>
      <c r="E678" s="96" t="s">
        <v>13</v>
      </c>
      <c r="F678" s="9" t="s">
        <v>347</v>
      </c>
      <c r="G678" s="3">
        <v>2</v>
      </c>
      <c r="H678" s="75" t="s">
        <v>15</v>
      </c>
      <c r="I678" s="97" t="s">
        <v>348</v>
      </c>
      <c r="M678" s="1" t="s">
        <v>4754</v>
      </c>
      <c r="N678" s="1" t="s">
        <v>4754</v>
      </c>
      <c r="O678" s="1" t="s">
        <v>4754</v>
      </c>
      <c r="P678" s="1">
        <f t="shared" si="48"/>
        <v>0</v>
      </c>
      <c r="Q678" s="1">
        <f t="shared" si="49"/>
        <v>0</v>
      </c>
      <c r="R678" s="56"/>
      <c r="S678" s="57">
        <v>0</v>
      </c>
      <c r="T678" s="47"/>
      <c r="U678" s="49"/>
      <c r="Y678" s="1" t="s">
        <v>4754</v>
      </c>
      <c r="Z678" s="1" t="s">
        <v>4754</v>
      </c>
      <c r="AA678" s="1" t="s">
        <v>4755</v>
      </c>
      <c r="AB678" s="1">
        <f t="shared" si="50"/>
        <v>0</v>
      </c>
      <c r="AC678" s="1">
        <f t="shared" si="51"/>
        <v>1</v>
      </c>
      <c r="AD678" s="59" t="s">
        <v>4755</v>
      </c>
      <c r="AE678" s="58">
        <v>0</v>
      </c>
      <c r="AF678" s="48"/>
      <c r="AG678" s="6"/>
      <c r="AH678" s="72"/>
      <c r="AI678" s="73"/>
      <c r="AJ678" s="74"/>
      <c r="AK678" s="73"/>
    </row>
    <row r="679" spans="1:37">
      <c r="A679" s="7" t="s">
        <v>349</v>
      </c>
      <c r="B679" s="8" t="s">
        <v>350</v>
      </c>
      <c r="C679" s="8" t="s">
        <v>351</v>
      </c>
      <c r="D679" s="8" t="s">
        <v>352</v>
      </c>
      <c r="E679" s="96" t="s">
        <v>40</v>
      </c>
      <c r="F679" s="9">
        <v>0</v>
      </c>
      <c r="G679" s="3">
        <v>2</v>
      </c>
      <c r="H679" s="75" t="s">
        <v>15</v>
      </c>
      <c r="I679" s="97" t="s">
        <v>353</v>
      </c>
      <c r="M679" s="1" t="s">
        <v>4754</v>
      </c>
      <c r="N679" s="1" t="s">
        <v>4754</v>
      </c>
      <c r="O679" s="1" t="s">
        <v>4754</v>
      </c>
      <c r="P679" s="1">
        <f t="shared" si="48"/>
        <v>0</v>
      </c>
      <c r="Q679" s="1">
        <f t="shared" si="49"/>
        <v>0</v>
      </c>
      <c r="R679" s="56"/>
      <c r="S679" s="57">
        <v>0</v>
      </c>
      <c r="T679" s="47"/>
      <c r="U679" s="49"/>
      <c r="Y679" s="1" t="s">
        <v>4755</v>
      </c>
      <c r="Z679" s="1" t="s">
        <v>4754</v>
      </c>
      <c r="AA679" s="1" t="s">
        <v>4754</v>
      </c>
      <c r="AB679" s="1">
        <f t="shared" si="50"/>
        <v>0</v>
      </c>
      <c r="AC679" s="1">
        <f t="shared" si="51"/>
        <v>1</v>
      </c>
      <c r="AD679" s="59" t="s">
        <v>4755</v>
      </c>
      <c r="AE679" s="58">
        <v>0</v>
      </c>
      <c r="AF679" s="48"/>
      <c r="AG679" s="6"/>
      <c r="AH679" s="72"/>
      <c r="AI679" s="73"/>
      <c r="AJ679" s="74"/>
      <c r="AK679" s="73"/>
    </row>
    <row r="680" spans="1:37">
      <c r="A680" s="7" t="s">
        <v>354</v>
      </c>
      <c r="B680" s="8" t="s">
        <v>355</v>
      </c>
      <c r="C680" s="8" t="s">
        <v>356</v>
      </c>
      <c r="D680" s="8" t="s">
        <v>357</v>
      </c>
      <c r="E680" s="96" t="s">
        <v>40</v>
      </c>
      <c r="F680" s="9">
        <v>0</v>
      </c>
      <c r="G680" s="3">
        <v>87</v>
      </c>
      <c r="H680" s="75" t="s">
        <v>358</v>
      </c>
      <c r="I680" s="97" t="s">
        <v>359</v>
      </c>
      <c r="M680" s="1" t="s">
        <v>4754</v>
      </c>
      <c r="N680" s="1" t="s">
        <v>4756</v>
      </c>
      <c r="O680" s="1" t="s">
        <v>4756</v>
      </c>
      <c r="P680" s="1">
        <f t="shared" si="48"/>
        <v>2</v>
      </c>
      <c r="Q680" s="1">
        <f t="shared" si="49"/>
        <v>0</v>
      </c>
      <c r="R680" s="56" t="s">
        <v>4756</v>
      </c>
      <c r="S680" s="57">
        <v>0</v>
      </c>
      <c r="T680" s="47"/>
      <c r="U680" s="49"/>
      <c r="Y680" s="1" t="s">
        <v>4754</v>
      </c>
      <c r="Z680" s="1" t="s">
        <v>4754</v>
      </c>
      <c r="AA680" s="1" t="s">
        <v>4756</v>
      </c>
      <c r="AB680" s="1">
        <f t="shared" si="50"/>
        <v>1</v>
      </c>
      <c r="AC680" s="1">
        <f t="shared" si="51"/>
        <v>0</v>
      </c>
      <c r="AD680" s="59" t="s">
        <v>4756</v>
      </c>
      <c r="AE680" s="58">
        <v>0</v>
      </c>
      <c r="AF680" s="48"/>
      <c r="AG680" s="6"/>
      <c r="AH680" s="72"/>
      <c r="AI680" s="73"/>
      <c r="AJ680" s="74"/>
      <c r="AK680" s="73"/>
    </row>
    <row r="681" spans="1:37">
      <c r="A681" s="7" t="s">
        <v>360</v>
      </c>
      <c r="B681" s="8" t="s">
        <v>361</v>
      </c>
      <c r="C681" s="8" t="s">
        <v>362</v>
      </c>
      <c r="D681" s="8" t="s">
        <v>363</v>
      </c>
      <c r="E681" s="96" t="s">
        <v>40</v>
      </c>
      <c r="F681" s="9" t="s">
        <v>364</v>
      </c>
      <c r="G681" s="3">
        <v>2</v>
      </c>
      <c r="H681" s="75" t="s">
        <v>15</v>
      </c>
      <c r="I681" s="97" t="s">
        <v>365</v>
      </c>
      <c r="M681" s="1" t="s">
        <v>4754</v>
      </c>
      <c r="N681" s="1" t="s">
        <v>4754</v>
      </c>
      <c r="O681" s="1" t="s">
        <v>4754</v>
      </c>
      <c r="P681" s="1">
        <f t="shared" si="48"/>
        <v>0</v>
      </c>
      <c r="Q681" s="1">
        <f t="shared" si="49"/>
        <v>0</v>
      </c>
      <c r="R681" s="56"/>
      <c r="S681" s="57">
        <v>0</v>
      </c>
      <c r="T681" s="47"/>
      <c r="U681" s="49"/>
      <c r="Y681" s="1" t="s">
        <v>4754</v>
      </c>
      <c r="Z681" s="1" t="s">
        <v>4756</v>
      </c>
      <c r="AA681" s="1" t="s">
        <v>4754</v>
      </c>
      <c r="AB681" s="1">
        <f t="shared" si="50"/>
        <v>1</v>
      </c>
      <c r="AC681" s="1">
        <f t="shared" si="51"/>
        <v>0</v>
      </c>
      <c r="AD681" s="59" t="s">
        <v>4756</v>
      </c>
      <c r="AE681" s="58">
        <v>0</v>
      </c>
      <c r="AF681" s="48"/>
      <c r="AG681" s="6"/>
      <c r="AH681" s="72"/>
      <c r="AI681" s="73"/>
      <c r="AJ681" s="74"/>
      <c r="AK681" s="73"/>
    </row>
    <row r="682" spans="1:37">
      <c r="A682" s="7" t="s">
        <v>366</v>
      </c>
      <c r="B682" s="8" t="s">
        <v>367</v>
      </c>
      <c r="C682" s="8" t="s">
        <v>368</v>
      </c>
      <c r="D682" s="8" t="s">
        <v>369</v>
      </c>
      <c r="E682" s="96" t="s">
        <v>27</v>
      </c>
      <c r="F682" s="9" t="s">
        <v>370</v>
      </c>
      <c r="G682" s="3">
        <v>44</v>
      </c>
      <c r="H682" s="75" t="s">
        <v>129</v>
      </c>
      <c r="I682" s="97" t="s">
        <v>371</v>
      </c>
      <c r="M682" s="1" t="s">
        <v>4754</v>
      </c>
      <c r="N682" s="1" t="s">
        <v>4754</v>
      </c>
      <c r="O682" s="1" t="s">
        <v>4754</v>
      </c>
      <c r="P682" s="1">
        <f t="shared" si="48"/>
        <v>0</v>
      </c>
      <c r="Q682" s="1">
        <f t="shared" si="49"/>
        <v>0</v>
      </c>
      <c r="R682" s="56"/>
      <c r="S682" s="57">
        <v>0</v>
      </c>
      <c r="T682" s="47"/>
      <c r="U682" s="49"/>
      <c r="Y682" s="1" t="s">
        <v>4754</v>
      </c>
      <c r="Z682" s="1" t="s">
        <v>4754</v>
      </c>
      <c r="AA682" s="1" t="s">
        <v>4754</v>
      </c>
      <c r="AB682" s="1">
        <f t="shared" si="50"/>
        <v>0</v>
      </c>
      <c r="AC682" s="1">
        <f t="shared" si="51"/>
        <v>0</v>
      </c>
      <c r="AD682" s="59"/>
      <c r="AE682" s="58">
        <v>0</v>
      </c>
      <c r="AF682" s="48"/>
      <c r="AG682" s="6"/>
      <c r="AH682" s="72"/>
      <c r="AI682" s="73"/>
      <c r="AJ682" s="74"/>
      <c r="AK682" s="73"/>
    </row>
    <row r="683" spans="1:37">
      <c r="A683" s="7" t="s">
        <v>372</v>
      </c>
      <c r="B683" s="8" t="s">
        <v>373</v>
      </c>
      <c r="C683" s="8" t="s">
        <v>374</v>
      </c>
      <c r="D683" s="8" t="s">
        <v>375</v>
      </c>
      <c r="E683" s="96" t="s">
        <v>40</v>
      </c>
      <c r="F683" s="9" t="s">
        <v>376</v>
      </c>
      <c r="G683" s="3">
        <v>21</v>
      </c>
      <c r="H683" s="75" t="s">
        <v>377</v>
      </c>
      <c r="I683" s="97" t="s">
        <v>378</v>
      </c>
      <c r="M683" s="1" t="s">
        <v>4754</v>
      </c>
      <c r="N683" s="1" t="s">
        <v>4755</v>
      </c>
      <c r="O683" s="1" t="s">
        <v>4754</v>
      </c>
      <c r="P683" s="1">
        <f t="shared" si="48"/>
        <v>0</v>
      </c>
      <c r="Q683" s="1">
        <f t="shared" si="49"/>
        <v>1</v>
      </c>
      <c r="R683" s="56" t="s">
        <v>4755</v>
      </c>
      <c r="S683" s="57">
        <v>0</v>
      </c>
      <c r="T683" s="47"/>
      <c r="U683" s="49"/>
      <c r="Y683" s="1" t="s">
        <v>4754</v>
      </c>
      <c r="Z683" s="1" t="s">
        <v>4754</v>
      </c>
      <c r="AA683" s="1" t="s">
        <v>4754</v>
      </c>
      <c r="AB683" s="1">
        <f t="shared" si="50"/>
        <v>0</v>
      </c>
      <c r="AC683" s="1">
        <f t="shared" si="51"/>
        <v>0</v>
      </c>
      <c r="AD683" s="59"/>
      <c r="AE683" s="58">
        <v>0</v>
      </c>
      <c r="AF683" s="48"/>
      <c r="AG683" s="6"/>
      <c r="AH683" s="72"/>
      <c r="AI683" s="73"/>
      <c r="AJ683" s="74"/>
      <c r="AK683" s="73"/>
    </row>
    <row r="684" spans="1:37">
      <c r="A684" s="7" t="s">
        <v>391</v>
      </c>
      <c r="B684" s="8" t="s">
        <v>392</v>
      </c>
      <c r="C684" s="8" t="s">
        <v>393</v>
      </c>
      <c r="D684" s="8" t="s">
        <v>394</v>
      </c>
      <c r="E684" s="96" t="s">
        <v>104</v>
      </c>
      <c r="F684" s="9">
        <v>0</v>
      </c>
      <c r="G684" s="3">
        <v>2</v>
      </c>
      <c r="H684" s="75" t="s">
        <v>15</v>
      </c>
      <c r="I684" s="97" t="s">
        <v>395</v>
      </c>
      <c r="M684" s="1" t="s">
        <v>4754</v>
      </c>
      <c r="N684" s="1" t="s">
        <v>4754</v>
      </c>
      <c r="O684" s="1" t="s">
        <v>4754</v>
      </c>
      <c r="P684" s="1">
        <f t="shared" si="48"/>
        <v>0</v>
      </c>
      <c r="Q684" s="1">
        <f t="shared" si="49"/>
        <v>0</v>
      </c>
      <c r="R684" s="56"/>
      <c r="S684" s="57">
        <v>0</v>
      </c>
      <c r="T684" s="47"/>
      <c r="U684" s="49"/>
      <c r="Y684" s="1" t="s">
        <v>4754</v>
      </c>
      <c r="Z684" s="1" t="s">
        <v>4756</v>
      </c>
      <c r="AA684" s="1" t="s">
        <v>4754</v>
      </c>
      <c r="AB684" s="1">
        <f t="shared" si="50"/>
        <v>1</v>
      </c>
      <c r="AC684" s="1">
        <f t="shared" si="51"/>
        <v>0</v>
      </c>
      <c r="AD684" s="59" t="s">
        <v>4756</v>
      </c>
      <c r="AE684" s="58">
        <v>0</v>
      </c>
      <c r="AF684" s="48"/>
      <c r="AG684" s="6"/>
      <c r="AH684" s="72"/>
      <c r="AI684" s="73"/>
      <c r="AJ684" s="74"/>
      <c r="AK684" s="73"/>
    </row>
    <row r="685" spans="1:37">
      <c r="A685" s="7" t="s">
        <v>418</v>
      </c>
      <c r="B685" s="8" t="s">
        <v>419</v>
      </c>
      <c r="C685" s="8" t="s">
        <v>420</v>
      </c>
      <c r="D685" s="8" t="s">
        <v>421</v>
      </c>
      <c r="E685" s="96" t="s">
        <v>64</v>
      </c>
      <c r="F685" s="9">
        <v>0</v>
      </c>
      <c r="G685" s="3">
        <v>92</v>
      </c>
      <c r="H685" s="75" t="s">
        <v>143</v>
      </c>
      <c r="I685" s="97" t="s">
        <v>422</v>
      </c>
      <c r="M685" s="1" t="s">
        <v>4754</v>
      </c>
      <c r="N685" s="1" t="s">
        <v>4756</v>
      </c>
      <c r="O685" s="1" t="s">
        <v>4754</v>
      </c>
      <c r="P685" s="1">
        <f t="shared" si="48"/>
        <v>1</v>
      </c>
      <c r="Q685" s="1">
        <f t="shared" si="49"/>
        <v>0</v>
      </c>
      <c r="R685" s="56" t="s">
        <v>4756</v>
      </c>
      <c r="S685" s="57">
        <v>0</v>
      </c>
      <c r="T685" s="47"/>
      <c r="U685" s="49"/>
      <c r="Y685" s="1" t="s">
        <v>4754</v>
      </c>
      <c r="Z685" s="1" t="s">
        <v>4754</v>
      </c>
      <c r="AA685" s="1" t="s">
        <v>4754</v>
      </c>
      <c r="AB685" s="1">
        <f t="shared" si="50"/>
        <v>0</v>
      </c>
      <c r="AC685" s="1">
        <f t="shared" si="51"/>
        <v>0</v>
      </c>
      <c r="AD685" s="59"/>
      <c r="AE685" s="58">
        <v>0</v>
      </c>
      <c r="AF685" s="48"/>
      <c r="AG685" s="6"/>
      <c r="AH685" s="72"/>
      <c r="AI685" s="73"/>
      <c r="AJ685" s="74"/>
      <c r="AK685" s="73"/>
    </row>
    <row r="686" spans="1:37">
      <c r="A686" s="7" t="s">
        <v>423</v>
      </c>
      <c r="B686" s="8" t="s">
        <v>424</v>
      </c>
      <c r="C686" s="8" t="s">
        <v>425</v>
      </c>
      <c r="D686" s="8" t="s">
        <v>426</v>
      </c>
      <c r="E686" s="96" t="s">
        <v>40</v>
      </c>
      <c r="F686" s="9">
        <v>0</v>
      </c>
      <c r="G686" s="3">
        <v>2</v>
      </c>
      <c r="H686" s="75" t="s">
        <v>15</v>
      </c>
      <c r="I686" s="97" t="s">
        <v>427</v>
      </c>
      <c r="M686" s="1" t="s">
        <v>4754</v>
      </c>
      <c r="N686" s="1" t="s">
        <v>4754</v>
      </c>
      <c r="O686" s="1" t="s">
        <v>4754</v>
      </c>
      <c r="P686" s="1">
        <f t="shared" si="48"/>
        <v>0</v>
      </c>
      <c r="Q686" s="1">
        <f t="shared" si="49"/>
        <v>0</v>
      </c>
      <c r="R686" s="56"/>
      <c r="S686" s="57">
        <v>0</v>
      </c>
      <c r="T686" s="47"/>
      <c r="U686" s="49"/>
      <c r="Y686" s="1" t="s">
        <v>4754</v>
      </c>
      <c r="Z686" s="1" t="s">
        <v>4755</v>
      </c>
      <c r="AA686" s="1" t="s">
        <v>4754</v>
      </c>
      <c r="AB686" s="1">
        <f t="shared" si="50"/>
        <v>0</v>
      </c>
      <c r="AC686" s="1">
        <f t="shared" si="51"/>
        <v>1</v>
      </c>
      <c r="AD686" s="59" t="s">
        <v>4755</v>
      </c>
      <c r="AE686" s="58">
        <v>0</v>
      </c>
      <c r="AF686" s="48"/>
      <c r="AG686" s="6"/>
      <c r="AH686" s="72"/>
      <c r="AI686" s="73"/>
      <c r="AJ686" s="74"/>
      <c r="AK686" s="73"/>
    </row>
    <row r="687" spans="1:37">
      <c r="A687" s="7" t="s">
        <v>428</v>
      </c>
      <c r="B687" s="8" t="s">
        <v>429</v>
      </c>
      <c r="C687" s="8" t="s">
        <v>430</v>
      </c>
      <c r="D687" s="8" t="s">
        <v>431</v>
      </c>
      <c r="E687" s="96" t="s">
        <v>13</v>
      </c>
      <c r="F687" s="9" t="s">
        <v>432</v>
      </c>
      <c r="G687" s="3">
        <v>1</v>
      </c>
      <c r="H687" s="75" t="s">
        <v>34</v>
      </c>
      <c r="I687" s="97" t="s">
        <v>433</v>
      </c>
      <c r="M687" s="1" t="s">
        <v>4754</v>
      </c>
      <c r="N687" s="1" t="s">
        <v>4754</v>
      </c>
      <c r="O687" s="1" t="s">
        <v>4754</v>
      </c>
      <c r="P687" s="1">
        <f t="shared" si="48"/>
        <v>0</v>
      </c>
      <c r="Q687" s="1">
        <f t="shared" si="49"/>
        <v>0</v>
      </c>
      <c r="R687" s="56"/>
      <c r="S687" s="57">
        <v>0</v>
      </c>
      <c r="T687" s="47"/>
      <c r="U687" s="49"/>
      <c r="Y687" s="1" t="s">
        <v>4754</v>
      </c>
      <c r="Z687" s="1" t="s">
        <v>4754</v>
      </c>
      <c r="AA687" s="1" t="s">
        <v>4754</v>
      </c>
      <c r="AB687" s="1">
        <f t="shared" si="50"/>
        <v>0</v>
      </c>
      <c r="AC687" s="1">
        <f t="shared" si="51"/>
        <v>0</v>
      </c>
      <c r="AD687" s="59"/>
      <c r="AE687" s="58">
        <v>0</v>
      </c>
      <c r="AF687" s="48"/>
      <c r="AG687" s="6"/>
      <c r="AH687" s="72"/>
      <c r="AI687" s="73"/>
      <c r="AJ687" s="74"/>
      <c r="AK687" s="73"/>
    </row>
    <row r="688" spans="1:37">
      <c r="A688" s="7" t="s">
        <v>445</v>
      </c>
      <c r="B688" s="8" t="s">
        <v>446</v>
      </c>
      <c r="C688" s="8" t="s">
        <v>447</v>
      </c>
      <c r="D688" s="8" t="s">
        <v>448</v>
      </c>
      <c r="E688" s="96" t="s">
        <v>13</v>
      </c>
      <c r="F688" s="9">
        <v>0</v>
      </c>
      <c r="G688" s="3">
        <v>99</v>
      </c>
      <c r="H688" s="75" t="s">
        <v>15</v>
      </c>
      <c r="I688" s="97" t="s">
        <v>449</v>
      </c>
      <c r="M688" s="1" t="s">
        <v>4754</v>
      </c>
      <c r="N688" s="1" t="s">
        <v>4756</v>
      </c>
      <c r="O688" s="1" t="s">
        <v>4754</v>
      </c>
      <c r="P688" s="1">
        <f t="shared" si="48"/>
        <v>1</v>
      </c>
      <c r="Q688" s="1">
        <f t="shared" si="49"/>
        <v>0</v>
      </c>
      <c r="R688" s="56" t="s">
        <v>4756</v>
      </c>
      <c r="S688" s="57">
        <v>0</v>
      </c>
      <c r="T688" s="47"/>
      <c r="U688" s="49"/>
      <c r="Y688" s="1" t="s">
        <v>4754</v>
      </c>
      <c r="Z688" s="1" t="s">
        <v>4754</v>
      </c>
      <c r="AA688" s="1" t="s">
        <v>4754</v>
      </c>
      <c r="AB688" s="1">
        <f t="shared" si="50"/>
        <v>0</v>
      </c>
      <c r="AC688" s="1">
        <f t="shared" si="51"/>
        <v>0</v>
      </c>
      <c r="AD688" s="59"/>
      <c r="AE688" s="58">
        <v>0</v>
      </c>
      <c r="AF688" s="48"/>
      <c r="AG688" s="6"/>
      <c r="AH688" s="72"/>
      <c r="AI688" s="73"/>
      <c r="AJ688" s="74"/>
      <c r="AK688" s="73"/>
    </row>
    <row r="689" spans="1:37">
      <c r="A689" s="7" t="s">
        <v>450</v>
      </c>
      <c r="B689" s="8" t="s">
        <v>451</v>
      </c>
      <c r="C689" s="8" t="s">
        <v>452</v>
      </c>
      <c r="D689" s="8" t="s">
        <v>453</v>
      </c>
      <c r="E689" s="96" t="s">
        <v>40</v>
      </c>
      <c r="F689" s="9">
        <v>0</v>
      </c>
      <c r="G689" s="3">
        <v>2</v>
      </c>
      <c r="H689" s="75" t="s">
        <v>15</v>
      </c>
      <c r="I689" s="97" t="s">
        <v>454</v>
      </c>
      <c r="M689" s="1" t="s">
        <v>4754</v>
      </c>
      <c r="N689" s="1" t="s">
        <v>4755</v>
      </c>
      <c r="O689" s="1" t="s">
        <v>4754</v>
      </c>
      <c r="P689" s="1">
        <f t="shared" si="48"/>
        <v>0</v>
      </c>
      <c r="Q689" s="1">
        <f t="shared" si="49"/>
        <v>1</v>
      </c>
      <c r="R689" s="56" t="s">
        <v>4755</v>
      </c>
      <c r="S689" s="57">
        <v>0</v>
      </c>
      <c r="T689" s="47"/>
      <c r="U689" s="49"/>
      <c r="Y689" s="1" t="s">
        <v>4754</v>
      </c>
      <c r="Z689" s="1" t="s">
        <v>4755</v>
      </c>
      <c r="AA689" s="1" t="s">
        <v>4754</v>
      </c>
      <c r="AB689" s="1">
        <f t="shared" si="50"/>
        <v>0</v>
      </c>
      <c r="AC689" s="1">
        <f t="shared" si="51"/>
        <v>1</v>
      </c>
      <c r="AD689" s="59" t="s">
        <v>4755</v>
      </c>
      <c r="AE689" s="58">
        <v>0</v>
      </c>
      <c r="AF689" s="48"/>
      <c r="AG689" s="6"/>
      <c r="AH689" s="72"/>
      <c r="AI689" s="73"/>
      <c r="AJ689" s="74"/>
      <c r="AK689" s="73"/>
    </row>
    <row r="690" spans="1:37">
      <c r="A690" s="7" t="s">
        <v>455</v>
      </c>
      <c r="B690" s="8" t="s">
        <v>456</v>
      </c>
      <c r="C690" s="8" t="s">
        <v>457</v>
      </c>
      <c r="D690" s="8" t="s">
        <v>458</v>
      </c>
      <c r="E690" s="96" t="s">
        <v>40</v>
      </c>
      <c r="F690" s="9">
        <v>0</v>
      </c>
      <c r="G690" s="3">
        <v>1</v>
      </c>
      <c r="H690" s="75" t="s">
        <v>34</v>
      </c>
      <c r="I690" s="97" t="s">
        <v>459</v>
      </c>
      <c r="M690" s="1" t="s">
        <v>4756</v>
      </c>
      <c r="N690" s="1" t="s">
        <v>4754</v>
      </c>
      <c r="O690" s="1" t="s">
        <v>4754</v>
      </c>
      <c r="P690" s="1">
        <f t="shared" si="48"/>
        <v>1</v>
      </c>
      <c r="Q690" s="1">
        <f t="shared" si="49"/>
        <v>0</v>
      </c>
      <c r="R690" s="56" t="s">
        <v>4756</v>
      </c>
      <c r="S690" s="57">
        <v>0</v>
      </c>
      <c r="T690" s="47"/>
      <c r="U690" s="49"/>
      <c r="Y690" s="1" t="s">
        <v>4754</v>
      </c>
      <c r="Z690" s="1" t="s">
        <v>4754</v>
      </c>
      <c r="AA690" s="1" t="s">
        <v>4754</v>
      </c>
      <c r="AB690" s="1">
        <f t="shared" si="50"/>
        <v>0</v>
      </c>
      <c r="AC690" s="1">
        <f t="shared" si="51"/>
        <v>0</v>
      </c>
      <c r="AD690" s="59"/>
      <c r="AE690" s="58">
        <v>0</v>
      </c>
      <c r="AF690" s="48"/>
      <c r="AG690" s="6"/>
      <c r="AH690" s="72"/>
      <c r="AI690" s="73"/>
      <c r="AJ690" s="74"/>
      <c r="AK690" s="73"/>
    </row>
    <row r="691" spans="1:37">
      <c r="A691" s="7" t="s">
        <v>485</v>
      </c>
      <c r="B691" s="8" t="s">
        <v>486</v>
      </c>
      <c r="C691" s="8" t="s">
        <v>487</v>
      </c>
      <c r="D691" s="8" t="s">
        <v>488</v>
      </c>
      <c r="E691" s="96" t="s">
        <v>40</v>
      </c>
      <c r="F691" s="9">
        <v>0</v>
      </c>
      <c r="G691" s="3">
        <v>2</v>
      </c>
      <c r="H691" s="75" t="s">
        <v>15</v>
      </c>
      <c r="I691" s="97" t="s">
        <v>489</v>
      </c>
      <c r="M691" s="1" t="s">
        <v>4754</v>
      </c>
      <c r="N691" s="1" t="s">
        <v>4756</v>
      </c>
      <c r="O691" s="1" t="s">
        <v>4754</v>
      </c>
      <c r="P691" s="1">
        <f t="shared" si="48"/>
        <v>1</v>
      </c>
      <c r="Q691" s="1">
        <f t="shared" si="49"/>
        <v>0</v>
      </c>
      <c r="R691" s="56" t="s">
        <v>4756</v>
      </c>
      <c r="S691" s="57">
        <v>0</v>
      </c>
      <c r="T691" s="47"/>
      <c r="U691" s="49"/>
      <c r="Y691" s="1" t="s">
        <v>4754</v>
      </c>
      <c r="Z691" s="1" t="s">
        <v>4754</v>
      </c>
      <c r="AA691" s="1" t="s">
        <v>4754</v>
      </c>
      <c r="AB691" s="1">
        <f t="shared" si="50"/>
        <v>0</v>
      </c>
      <c r="AC691" s="1">
        <f t="shared" si="51"/>
        <v>0</v>
      </c>
      <c r="AD691" s="59"/>
      <c r="AE691" s="58">
        <v>0</v>
      </c>
      <c r="AF691" s="48"/>
      <c r="AG691" s="6"/>
      <c r="AH691" s="72"/>
      <c r="AI691" s="73"/>
      <c r="AJ691" s="74"/>
      <c r="AK691" s="73"/>
    </row>
    <row r="692" spans="1:37">
      <c r="A692" s="7" t="s">
        <v>501</v>
      </c>
      <c r="B692" s="8" t="s">
        <v>502</v>
      </c>
      <c r="C692" s="8" t="s">
        <v>503</v>
      </c>
      <c r="D692" s="8" t="s">
        <v>504</v>
      </c>
      <c r="E692" s="96" t="s">
        <v>40</v>
      </c>
      <c r="F692" s="9" t="s">
        <v>505</v>
      </c>
      <c r="G692" s="3">
        <v>2</v>
      </c>
      <c r="H692" s="75" t="s">
        <v>15</v>
      </c>
      <c r="I692" s="97" t="s">
        <v>506</v>
      </c>
      <c r="M692" s="1" t="s">
        <v>4754</v>
      </c>
      <c r="N692" s="1" t="s">
        <v>4754</v>
      </c>
      <c r="O692" s="1" t="s">
        <v>4754</v>
      </c>
      <c r="P692" s="1">
        <f t="shared" si="48"/>
        <v>0</v>
      </c>
      <c r="Q692" s="1">
        <f t="shared" si="49"/>
        <v>0</v>
      </c>
      <c r="R692" s="56"/>
      <c r="S692" s="57">
        <v>0</v>
      </c>
      <c r="T692" s="47"/>
      <c r="U692" s="49"/>
      <c r="Y692" s="1" t="s">
        <v>4755</v>
      </c>
      <c r="Z692" s="1" t="s">
        <v>4754</v>
      </c>
      <c r="AA692" s="1" t="s">
        <v>4755</v>
      </c>
      <c r="AB692" s="1">
        <f t="shared" si="50"/>
        <v>0</v>
      </c>
      <c r="AC692" s="1">
        <f t="shared" si="51"/>
        <v>2</v>
      </c>
      <c r="AD692" s="59" t="s">
        <v>4755</v>
      </c>
      <c r="AE692" s="58">
        <v>0</v>
      </c>
      <c r="AF692" s="48"/>
      <c r="AG692" s="6"/>
      <c r="AH692" s="72"/>
      <c r="AI692" s="73"/>
      <c r="AJ692" s="74"/>
      <c r="AK692" s="73"/>
    </row>
    <row r="693" spans="1:37">
      <c r="A693" s="7" t="s">
        <v>590</v>
      </c>
      <c r="B693" s="8" t="s">
        <v>591</v>
      </c>
      <c r="C693" s="8" t="s">
        <v>592</v>
      </c>
      <c r="D693" s="8" t="s">
        <v>593</v>
      </c>
      <c r="E693" s="96" t="s">
        <v>594</v>
      </c>
      <c r="F693" s="9" t="s">
        <v>595</v>
      </c>
      <c r="G693" s="3">
        <v>2</v>
      </c>
      <c r="H693" s="75" t="s">
        <v>15</v>
      </c>
      <c r="I693" s="97" t="s">
        <v>596</v>
      </c>
      <c r="M693" s="1" t="s">
        <v>4754</v>
      </c>
      <c r="N693" s="1" t="s">
        <v>4754</v>
      </c>
      <c r="O693" s="1" t="s">
        <v>4754</v>
      </c>
      <c r="P693" s="1">
        <f t="shared" si="48"/>
        <v>0</v>
      </c>
      <c r="Q693" s="1">
        <f t="shared" si="49"/>
        <v>0</v>
      </c>
      <c r="R693" s="56"/>
      <c r="S693" s="57">
        <v>0</v>
      </c>
      <c r="T693" s="47"/>
      <c r="U693" s="49"/>
      <c r="Y693" s="1" t="s">
        <v>4754</v>
      </c>
      <c r="Z693" s="1" t="s">
        <v>4754</v>
      </c>
      <c r="AA693" s="1" t="s">
        <v>4756</v>
      </c>
      <c r="AB693" s="1">
        <f t="shared" si="50"/>
        <v>1</v>
      </c>
      <c r="AC693" s="1">
        <f t="shared" si="51"/>
        <v>0</v>
      </c>
      <c r="AD693" s="59" t="s">
        <v>4756</v>
      </c>
      <c r="AE693" s="58">
        <v>0</v>
      </c>
      <c r="AF693" s="48"/>
      <c r="AG693" s="6"/>
      <c r="AH693" s="72"/>
      <c r="AI693" s="73"/>
      <c r="AJ693" s="74"/>
      <c r="AK693" s="73"/>
    </row>
    <row r="694" spans="1:37">
      <c r="A694" s="7" t="s">
        <v>615</v>
      </c>
      <c r="B694" s="8" t="s">
        <v>616</v>
      </c>
      <c r="C694" s="8" t="s">
        <v>617</v>
      </c>
      <c r="D694" s="8" t="s">
        <v>618</v>
      </c>
      <c r="E694" s="96" t="s">
        <v>40</v>
      </c>
      <c r="F694" s="9" t="s">
        <v>619</v>
      </c>
      <c r="G694" s="3">
        <v>2</v>
      </c>
      <c r="H694" s="75" t="s">
        <v>15</v>
      </c>
      <c r="I694" s="97" t="s">
        <v>620</v>
      </c>
      <c r="M694" s="1" t="s">
        <v>4754</v>
      </c>
      <c r="N694" s="1" t="s">
        <v>4754</v>
      </c>
      <c r="O694" s="1" t="s">
        <v>4755</v>
      </c>
      <c r="P694" s="1">
        <f t="shared" si="48"/>
        <v>0</v>
      </c>
      <c r="Q694" s="1">
        <f t="shared" si="49"/>
        <v>1</v>
      </c>
      <c r="R694" s="56" t="s">
        <v>4755</v>
      </c>
      <c r="S694" s="57">
        <v>0</v>
      </c>
      <c r="T694" s="47"/>
      <c r="U694" s="49"/>
      <c r="Y694" s="1" t="s">
        <v>4754</v>
      </c>
      <c r="Z694" s="1" t="s">
        <v>4754</v>
      </c>
      <c r="AA694" s="1" t="s">
        <v>4754</v>
      </c>
      <c r="AB694" s="1">
        <f t="shared" si="50"/>
        <v>0</v>
      </c>
      <c r="AC694" s="1">
        <f t="shared" si="51"/>
        <v>0</v>
      </c>
      <c r="AD694" s="59"/>
      <c r="AE694" s="58">
        <v>0</v>
      </c>
      <c r="AF694" s="48"/>
      <c r="AG694" s="6"/>
      <c r="AH694" s="72"/>
      <c r="AI694" s="73"/>
      <c r="AJ694" s="74"/>
      <c r="AK694" s="73"/>
    </row>
    <row r="695" spans="1:37">
      <c r="A695" s="7" t="s">
        <v>636</v>
      </c>
      <c r="B695" s="8" t="s">
        <v>637</v>
      </c>
      <c r="C695" s="8" t="s">
        <v>638</v>
      </c>
      <c r="D695" s="8" t="s">
        <v>639</v>
      </c>
      <c r="E695" s="96" t="s">
        <v>97</v>
      </c>
      <c r="F695" s="9">
        <v>0</v>
      </c>
      <c r="G695" s="3">
        <v>91</v>
      </c>
      <c r="H695" s="75" t="s">
        <v>9</v>
      </c>
      <c r="I695" s="97" t="s">
        <v>640</v>
      </c>
      <c r="M695" s="1" t="s">
        <v>4754</v>
      </c>
      <c r="N695" s="1" t="s">
        <v>4754</v>
      </c>
      <c r="O695" s="1" t="s">
        <v>4754</v>
      </c>
      <c r="P695" s="1">
        <f t="shared" si="48"/>
        <v>0</v>
      </c>
      <c r="Q695" s="1">
        <f t="shared" si="49"/>
        <v>0</v>
      </c>
      <c r="R695" s="56"/>
      <c r="S695" s="57">
        <v>0</v>
      </c>
      <c r="T695" s="47"/>
      <c r="U695" s="49"/>
      <c r="Y695" s="1" t="s">
        <v>4754</v>
      </c>
      <c r="Z695" s="1" t="s">
        <v>4754</v>
      </c>
      <c r="AA695" s="1" t="s">
        <v>4754</v>
      </c>
      <c r="AB695" s="1">
        <f t="shared" si="50"/>
        <v>0</v>
      </c>
      <c r="AC695" s="1">
        <f t="shared" si="51"/>
        <v>0</v>
      </c>
      <c r="AD695" s="59"/>
      <c r="AE695" s="58">
        <v>0</v>
      </c>
      <c r="AF695" s="48"/>
      <c r="AG695" s="6"/>
      <c r="AH695" s="72"/>
      <c r="AI695" s="73"/>
      <c r="AJ695" s="74"/>
      <c r="AK695" s="73"/>
    </row>
    <row r="696" spans="1:37">
      <c r="A696" s="7" t="s">
        <v>677</v>
      </c>
      <c r="B696" s="8" t="s">
        <v>678</v>
      </c>
      <c r="C696" s="8" t="s">
        <v>679</v>
      </c>
      <c r="D696" s="8" t="s">
        <v>680</v>
      </c>
      <c r="E696" s="96" t="s">
        <v>13</v>
      </c>
      <c r="F696" s="9">
        <v>0</v>
      </c>
      <c r="G696" s="3">
        <v>83</v>
      </c>
      <c r="H696" s="75" t="s">
        <v>358</v>
      </c>
      <c r="I696" s="97" t="s">
        <v>681</v>
      </c>
      <c r="M696" s="1" t="s">
        <v>4754</v>
      </c>
      <c r="N696" s="1" t="s">
        <v>4754</v>
      </c>
      <c r="O696" s="1" t="s">
        <v>4756</v>
      </c>
      <c r="P696" s="1">
        <f t="shared" si="48"/>
        <v>1</v>
      </c>
      <c r="Q696" s="1">
        <f t="shared" si="49"/>
        <v>0</v>
      </c>
      <c r="R696" s="56" t="s">
        <v>4756</v>
      </c>
      <c r="S696" s="57">
        <v>0</v>
      </c>
      <c r="T696" s="47"/>
      <c r="U696" s="49"/>
      <c r="Y696" s="1" t="s">
        <v>4754</v>
      </c>
      <c r="Z696" s="1" t="s">
        <v>4754</v>
      </c>
      <c r="AA696" s="1" t="s">
        <v>4754</v>
      </c>
      <c r="AB696" s="1">
        <f t="shared" si="50"/>
        <v>0</v>
      </c>
      <c r="AC696" s="1">
        <f t="shared" si="51"/>
        <v>0</v>
      </c>
      <c r="AD696" s="59"/>
      <c r="AE696" s="58">
        <v>0</v>
      </c>
      <c r="AF696" s="48"/>
      <c r="AG696" s="6"/>
      <c r="AH696" s="72"/>
      <c r="AI696" s="73"/>
      <c r="AJ696" s="74"/>
      <c r="AK696" s="73"/>
    </row>
    <row r="697" spans="1:37">
      <c r="A697" s="7" t="s">
        <v>700</v>
      </c>
      <c r="B697" s="8" t="s">
        <v>701</v>
      </c>
      <c r="C697" s="8" t="s">
        <v>702</v>
      </c>
      <c r="D697" s="8" t="s">
        <v>703</v>
      </c>
      <c r="E697" s="96" t="s">
        <v>13</v>
      </c>
      <c r="F697" s="9" t="s">
        <v>704</v>
      </c>
      <c r="G697" s="3">
        <v>1</v>
      </c>
      <c r="H697" s="75" t="s">
        <v>34</v>
      </c>
      <c r="I697" s="97" t="s">
        <v>705</v>
      </c>
      <c r="M697" s="1" t="s">
        <v>4756</v>
      </c>
      <c r="N697" s="1" t="s">
        <v>4756</v>
      </c>
      <c r="O697" s="1" t="s">
        <v>4754</v>
      </c>
      <c r="P697" s="1">
        <f t="shared" si="48"/>
        <v>2</v>
      </c>
      <c r="Q697" s="1">
        <f t="shared" si="49"/>
        <v>0</v>
      </c>
      <c r="R697" s="56" t="s">
        <v>4756</v>
      </c>
      <c r="S697" s="57">
        <v>0</v>
      </c>
      <c r="T697" s="47"/>
      <c r="U697" s="49"/>
      <c r="W697">
        <v>2.129</v>
      </c>
      <c r="Y697" s="1" t="s">
        <v>4756</v>
      </c>
      <c r="Z697" s="1" t="s">
        <v>4756</v>
      </c>
      <c r="AA697" s="1" t="s">
        <v>4754</v>
      </c>
      <c r="AB697" s="1">
        <f t="shared" si="50"/>
        <v>2</v>
      </c>
      <c r="AC697" s="1">
        <f t="shared" si="51"/>
        <v>0</v>
      </c>
      <c r="AD697" s="59" t="s">
        <v>4756</v>
      </c>
      <c r="AE697" s="58">
        <v>1</v>
      </c>
      <c r="AF697" s="48">
        <v>2.129</v>
      </c>
      <c r="AG697" s="6"/>
      <c r="AH697" s="72"/>
      <c r="AI697" s="73"/>
      <c r="AJ697" s="74"/>
      <c r="AK697" s="73"/>
    </row>
    <row r="698" spans="1:37">
      <c r="A698" s="7" t="s">
        <v>722</v>
      </c>
      <c r="B698" s="8" t="s">
        <v>723</v>
      </c>
      <c r="C698" s="8" t="s">
        <v>724</v>
      </c>
      <c r="D698" s="8" t="s">
        <v>725</v>
      </c>
      <c r="E698" s="96" t="s">
        <v>13</v>
      </c>
      <c r="F698" s="9" t="s">
        <v>726</v>
      </c>
      <c r="G698" s="3">
        <v>1</v>
      </c>
      <c r="H698" s="75" t="s">
        <v>34</v>
      </c>
      <c r="I698" s="97" t="s">
        <v>727</v>
      </c>
      <c r="M698" s="1" t="s">
        <v>4755</v>
      </c>
      <c r="N698" s="1" t="s">
        <v>4754</v>
      </c>
      <c r="O698" s="1" t="s">
        <v>4754</v>
      </c>
      <c r="P698" s="1">
        <f t="shared" si="48"/>
        <v>0</v>
      </c>
      <c r="Q698" s="1">
        <f t="shared" si="49"/>
        <v>1</v>
      </c>
      <c r="R698" s="56" t="s">
        <v>4755</v>
      </c>
      <c r="S698" s="57">
        <v>0</v>
      </c>
      <c r="T698" s="47"/>
      <c r="U698" s="49"/>
      <c r="Y698" s="1" t="s">
        <v>4754</v>
      </c>
      <c r="Z698" s="1" t="s">
        <v>4754</v>
      </c>
      <c r="AA698" s="1" t="s">
        <v>4754</v>
      </c>
      <c r="AB698" s="1">
        <f t="shared" si="50"/>
        <v>0</v>
      </c>
      <c r="AC698" s="1">
        <f t="shared" si="51"/>
        <v>0</v>
      </c>
      <c r="AD698" s="59"/>
      <c r="AE698" s="58">
        <v>0</v>
      </c>
      <c r="AF698" s="48"/>
      <c r="AG698" s="6"/>
      <c r="AH698" s="72"/>
      <c r="AI698" s="73"/>
      <c r="AJ698" s="74"/>
      <c r="AK698" s="73"/>
    </row>
    <row r="699" spans="1:37">
      <c r="A699" s="7" t="s">
        <v>740</v>
      </c>
      <c r="B699" s="8" t="s">
        <v>4734</v>
      </c>
      <c r="C699" s="8" t="s">
        <v>4734</v>
      </c>
      <c r="D699" s="8" t="s">
        <v>4734</v>
      </c>
      <c r="E699" s="96" t="s">
        <v>4734</v>
      </c>
      <c r="F699" s="9" t="s">
        <v>4734</v>
      </c>
      <c r="G699" s="3">
        <v>1</v>
      </c>
      <c r="H699" s="75" t="s">
        <v>34</v>
      </c>
      <c r="I699" s="97" t="s">
        <v>741</v>
      </c>
      <c r="M699" s="1" t="s">
        <v>4756</v>
      </c>
      <c r="N699" s="1" t="s">
        <v>4754</v>
      </c>
      <c r="O699" s="1" t="s">
        <v>4754</v>
      </c>
      <c r="P699" s="1">
        <f t="shared" si="48"/>
        <v>1</v>
      </c>
      <c r="Q699" s="1">
        <f t="shared" si="49"/>
        <v>0</v>
      </c>
      <c r="R699" s="56" t="s">
        <v>4756</v>
      </c>
      <c r="S699" s="57">
        <v>0</v>
      </c>
      <c r="T699" s="47"/>
      <c r="U699" s="49"/>
      <c r="Y699" s="1" t="s">
        <v>4754</v>
      </c>
      <c r="Z699" s="1" t="s">
        <v>4754</v>
      </c>
      <c r="AA699" s="1" t="s">
        <v>4754</v>
      </c>
      <c r="AB699" s="1">
        <f t="shared" si="50"/>
        <v>0</v>
      </c>
      <c r="AC699" s="1">
        <f t="shared" si="51"/>
        <v>0</v>
      </c>
      <c r="AD699" s="59"/>
      <c r="AE699" s="58">
        <v>0</v>
      </c>
      <c r="AF699" s="48"/>
      <c r="AG699" s="6"/>
      <c r="AH699" s="72"/>
      <c r="AI699" s="73"/>
      <c r="AJ699" s="74"/>
      <c r="AK699" s="73"/>
    </row>
    <row r="700" spans="1:37">
      <c r="A700" s="7" t="s">
        <v>742</v>
      </c>
      <c r="B700" s="8" t="s">
        <v>743</v>
      </c>
      <c r="C700" s="8" t="s">
        <v>744</v>
      </c>
      <c r="D700" s="8" t="s">
        <v>745</v>
      </c>
      <c r="E700" s="96" t="s">
        <v>13</v>
      </c>
      <c r="F700" s="9" t="s">
        <v>746</v>
      </c>
      <c r="G700" s="3">
        <v>1</v>
      </c>
      <c r="H700" s="75" t="s">
        <v>34</v>
      </c>
      <c r="I700" s="97" t="s">
        <v>747</v>
      </c>
      <c r="M700" s="1" t="s">
        <v>4754</v>
      </c>
      <c r="N700" s="1" t="s">
        <v>4755</v>
      </c>
      <c r="O700" s="1" t="s">
        <v>4754</v>
      </c>
      <c r="P700" s="1">
        <f t="shared" si="48"/>
        <v>0</v>
      </c>
      <c r="Q700" s="1">
        <f t="shared" si="49"/>
        <v>1</v>
      </c>
      <c r="R700" s="56" t="s">
        <v>4755</v>
      </c>
      <c r="S700" s="57">
        <v>0</v>
      </c>
      <c r="T700" s="47"/>
      <c r="U700" s="49"/>
      <c r="Y700" s="1" t="s">
        <v>4754</v>
      </c>
      <c r="Z700" s="1" t="s">
        <v>4754</v>
      </c>
      <c r="AA700" s="1" t="s">
        <v>4754</v>
      </c>
      <c r="AB700" s="1">
        <f t="shared" si="50"/>
        <v>0</v>
      </c>
      <c r="AC700" s="1">
        <f t="shared" si="51"/>
        <v>0</v>
      </c>
      <c r="AD700" s="59"/>
      <c r="AE700" s="58">
        <v>0</v>
      </c>
      <c r="AF700" s="48"/>
      <c r="AG700" s="6"/>
      <c r="AH700" s="72"/>
      <c r="AI700" s="73"/>
      <c r="AJ700" s="74"/>
      <c r="AK700" s="73"/>
    </row>
    <row r="701" spans="1:37">
      <c r="A701" s="7" t="s">
        <v>748</v>
      </c>
      <c r="B701" s="8" t="s">
        <v>749</v>
      </c>
      <c r="C701" s="8" t="s">
        <v>750</v>
      </c>
      <c r="D701" s="8" t="s">
        <v>751</v>
      </c>
      <c r="E701" s="96" t="s">
        <v>13</v>
      </c>
      <c r="F701" s="9" t="s">
        <v>752</v>
      </c>
      <c r="G701" s="3">
        <v>2</v>
      </c>
      <c r="H701" s="75" t="s">
        <v>15</v>
      </c>
      <c r="I701" s="97" t="s">
        <v>753</v>
      </c>
      <c r="M701" s="1" t="s">
        <v>4754</v>
      </c>
      <c r="N701" s="1" t="s">
        <v>4754</v>
      </c>
      <c r="O701" s="1" t="s">
        <v>4754</v>
      </c>
      <c r="P701" s="1">
        <f t="shared" si="48"/>
        <v>0</v>
      </c>
      <c r="Q701" s="1">
        <f t="shared" si="49"/>
        <v>0</v>
      </c>
      <c r="R701" s="56"/>
      <c r="S701" s="57">
        <v>0</v>
      </c>
      <c r="T701" s="47"/>
      <c r="U701" s="49"/>
      <c r="Y701" s="1" t="s">
        <v>4754</v>
      </c>
      <c r="Z701" s="1" t="s">
        <v>4754</v>
      </c>
      <c r="AA701" s="1" t="s">
        <v>4754</v>
      </c>
      <c r="AB701" s="1">
        <f t="shared" si="50"/>
        <v>0</v>
      </c>
      <c r="AC701" s="1">
        <f t="shared" si="51"/>
        <v>0</v>
      </c>
      <c r="AD701" s="59"/>
      <c r="AE701" s="58">
        <v>0</v>
      </c>
      <c r="AF701" s="48"/>
      <c r="AG701" s="6"/>
      <c r="AH701" s="72"/>
      <c r="AI701" s="73"/>
      <c r="AJ701" s="74"/>
      <c r="AK701" s="73"/>
    </row>
    <row r="702" spans="1:37">
      <c r="A702" s="7" t="s">
        <v>765</v>
      </c>
      <c r="B702" s="8" t="s">
        <v>766</v>
      </c>
      <c r="C702" s="8" t="s">
        <v>767</v>
      </c>
      <c r="D702" s="8" t="s">
        <v>768</v>
      </c>
      <c r="E702" s="96" t="s">
        <v>40</v>
      </c>
      <c r="F702" s="9">
        <v>0</v>
      </c>
      <c r="G702" s="3">
        <v>2</v>
      </c>
      <c r="H702" s="75" t="s">
        <v>15</v>
      </c>
      <c r="I702" s="97" t="s">
        <v>769</v>
      </c>
      <c r="M702" s="1" t="s">
        <v>4754</v>
      </c>
      <c r="N702" s="1" t="s">
        <v>4754</v>
      </c>
      <c r="O702" s="1" t="s">
        <v>4756</v>
      </c>
      <c r="P702" s="1">
        <f t="shared" si="48"/>
        <v>1</v>
      </c>
      <c r="Q702" s="1">
        <f t="shared" si="49"/>
        <v>0</v>
      </c>
      <c r="R702" s="56" t="s">
        <v>4756</v>
      </c>
      <c r="S702" s="57">
        <v>0</v>
      </c>
      <c r="T702" s="47"/>
      <c r="U702" s="49"/>
      <c r="Y702" s="1" t="s">
        <v>4754</v>
      </c>
      <c r="Z702" s="1" t="s">
        <v>4754</v>
      </c>
      <c r="AA702" s="1" t="s">
        <v>4754</v>
      </c>
      <c r="AB702" s="1">
        <f t="shared" si="50"/>
        <v>0</v>
      </c>
      <c r="AC702" s="1">
        <f t="shared" si="51"/>
        <v>0</v>
      </c>
      <c r="AD702" s="59"/>
      <c r="AE702" s="58">
        <v>0</v>
      </c>
      <c r="AF702" s="48"/>
      <c r="AG702" s="6"/>
      <c r="AH702" s="72"/>
      <c r="AI702" s="73"/>
      <c r="AJ702" s="74"/>
      <c r="AK702" s="73"/>
    </row>
    <row r="703" spans="1:37">
      <c r="A703" s="7" t="s">
        <v>770</v>
      </c>
      <c r="B703" s="8" t="s">
        <v>771</v>
      </c>
      <c r="C703" s="8" t="s">
        <v>772</v>
      </c>
      <c r="D703" s="8" t="s">
        <v>773</v>
      </c>
      <c r="E703" s="96" t="s">
        <v>64</v>
      </c>
      <c r="F703" s="9" t="s">
        <v>774</v>
      </c>
      <c r="G703" s="3">
        <v>51</v>
      </c>
      <c r="H703" s="75" t="s">
        <v>66</v>
      </c>
      <c r="I703" s="97" t="s">
        <v>775</v>
      </c>
      <c r="M703" s="1" t="s">
        <v>4754</v>
      </c>
      <c r="N703" s="1" t="s">
        <v>4756</v>
      </c>
      <c r="O703" s="1" t="s">
        <v>4754</v>
      </c>
      <c r="P703" s="1">
        <f t="shared" si="48"/>
        <v>1</v>
      </c>
      <c r="Q703" s="1">
        <f t="shared" si="49"/>
        <v>0</v>
      </c>
      <c r="R703" s="56" t="s">
        <v>4756</v>
      </c>
      <c r="S703" s="57">
        <v>0</v>
      </c>
      <c r="T703" s="47"/>
      <c r="U703" s="49"/>
      <c r="Y703" s="1" t="s">
        <v>4756</v>
      </c>
      <c r="Z703" s="1" t="s">
        <v>4754</v>
      </c>
      <c r="AA703" s="1" t="s">
        <v>4756</v>
      </c>
      <c r="AB703" s="1">
        <f t="shared" si="50"/>
        <v>2</v>
      </c>
      <c r="AC703" s="1">
        <f t="shared" si="51"/>
        <v>0</v>
      </c>
      <c r="AD703" s="59" t="s">
        <v>4756</v>
      </c>
      <c r="AE703" s="58">
        <v>0</v>
      </c>
      <c r="AF703" s="48"/>
      <c r="AG703" s="6"/>
      <c r="AH703" s="72"/>
      <c r="AI703" s="73"/>
      <c r="AJ703" s="74"/>
      <c r="AK703" s="73"/>
    </row>
    <row r="704" spans="1:37">
      <c r="A704" s="7" t="s">
        <v>795</v>
      </c>
      <c r="B704" s="8" t="s">
        <v>796</v>
      </c>
      <c r="C704" s="8" t="s">
        <v>797</v>
      </c>
      <c r="D704" s="8" t="s">
        <v>798</v>
      </c>
      <c r="E704" s="96" t="s">
        <v>40</v>
      </c>
      <c r="F704" s="9" t="s">
        <v>799</v>
      </c>
      <c r="G704" s="3">
        <v>1</v>
      </c>
      <c r="H704" s="75" t="s">
        <v>34</v>
      </c>
      <c r="I704" s="97" t="s">
        <v>800</v>
      </c>
      <c r="M704" s="1" t="s">
        <v>4754</v>
      </c>
      <c r="N704" s="1" t="s">
        <v>4754</v>
      </c>
      <c r="O704" s="1" t="s">
        <v>4754</v>
      </c>
      <c r="P704" s="1">
        <f t="shared" si="48"/>
        <v>0</v>
      </c>
      <c r="Q704" s="1">
        <f t="shared" si="49"/>
        <v>0</v>
      </c>
      <c r="R704" s="56"/>
      <c r="S704" s="57">
        <v>0</v>
      </c>
      <c r="T704" s="47"/>
      <c r="U704" s="49"/>
      <c r="Y704" s="1" t="s">
        <v>4754</v>
      </c>
      <c r="Z704" s="1" t="s">
        <v>4754</v>
      </c>
      <c r="AA704" s="1" t="s">
        <v>4755</v>
      </c>
      <c r="AB704" s="1">
        <f t="shared" si="50"/>
        <v>0</v>
      </c>
      <c r="AC704" s="1">
        <f t="shared" si="51"/>
        <v>1</v>
      </c>
      <c r="AD704" s="59" t="s">
        <v>4755</v>
      </c>
      <c r="AE704" s="58">
        <v>0</v>
      </c>
      <c r="AF704" s="48"/>
      <c r="AG704" s="6"/>
      <c r="AH704" s="72"/>
      <c r="AI704" s="73"/>
      <c r="AJ704" s="74"/>
      <c r="AK704" s="73"/>
    </row>
    <row r="705" spans="1:37">
      <c r="A705" s="7" t="s">
        <v>824</v>
      </c>
      <c r="B705" s="8" t="s">
        <v>825</v>
      </c>
      <c r="C705" s="8" t="s">
        <v>826</v>
      </c>
      <c r="D705" s="8" t="s">
        <v>827</v>
      </c>
      <c r="E705" s="96" t="s">
        <v>13</v>
      </c>
      <c r="F705" s="9" t="s">
        <v>347</v>
      </c>
      <c r="G705" s="3">
        <v>24</v>
      </c>
      <c r="H705" s="75" t="s">
        <v>129</v>
      </c>
      <c r="I705" s="97" t="s">
        <v>828</v>
      </c>
      <c r="M705" s="1" t="s">
        <v>4754</v>
      </c>
      <c r="N705" s="1" t="s">
        <v>4755</v>
      </c>
      <c r="O705" s="1" t="s">
        <v>4754</v>
      </c>
      <c r="P705" s="1">
        <f t="shared" si="48"/>
        <v>0</v>
      </c>
      <c r="Q705" s="1">
        <f t="shared" si="49"/>
        <v>1</v>
      </c>
      <c r="R705" s="56" t="s">
        <v>4755</v>
      </c>
      <c r="S705" s="57">
        <v>0</v>
      </c>
      <c r="T705" s="47"/>
      <c r="U705" s="49"/>
      <c r="Y705" s="1" t="s">
        <v>4754</v>
      </c>
      <c r="Z705" s="1" t="s">
        <v>4754</v>
      </c>
      <c r="AA705" s="1" t="s">
        <v>4754</v>
      </c>
      <c r="AB705" s="1">
        <f t="shared" si="50"/>
        <v>0</v>
      </c>
      <c r="AC705" s="1">
        <f t="shared" si="51"/>
        <v>0</v>
      </c>
      <c r="AD705" s="59"/>
      <c r="AE705" s="58">
        <v>0</v>
      </c>
      <c r="AF705" s="48"/>
      <c r="AG705" s="6"/>
      <c r="AH705" s="72"/>
      <c r="AI705" s="73"/>
      <c r="AJ705" s="74"/>
      <c r="AK705" s="73"/>
    </row>
    <row r="706" spans="1:37">
      <c r="A706" s="7" t="s">
        <v>852</v>
      </c>
      <c r="B706" s="8" t="s">
        <v>853</v>
      </c>
      <c r="C706" s="8" t="s">
        <v>854</v>
      </c>
      <c r="D706" s="8" t="s">
        <v>855</v>
      </c>
      <c r="E706" s="96" t="s">
        <v>64</v>
      </c>
      <c r="F706" s="9">
        <v>0</v>
      </c>
      <c r="G706" s="3">
        <v>53</v>
      </c>
      <c r="H706" s="75" t="s">
        <v>170</v>
      </c>
      <c r="I706" s="97" t="s">
        <v>856</v>
      </c>
      <c r="M706" s="1" t="s">
        <v>4754</v>
      </c>
      <c r="N706" s="1" t="s">
        <v>4754</v>
      </c>
      <c r="O706" s="1" t="s">
        <v>4754</v>
      </c>
      <c r="P706" s="1">
        <f t="shared" si="48"/>
        <v>0</v>
      </c>
      <c r="Q706" s="1">
        <f t="shared" si="49"/>
        <v>0</v>
      </c>
      <c r="R706" s="56"/>
      <c r="S706" s="57">
        <v>0</v>
      </c>
      <c r="T706" s="47"/>
      <c r="U706" s="49"/>
      <c r="Y706" s="1" t="s">
        <v>4754</v>
      </c>
      <c r="Z706" s="1" t="s">
        <v>4754</v>
      </c>
      <c r="AA706" s="1" t="s">
        <v>4754</v>
      </c>
      <c r="AB706" s="1">
        <f t="shared" si="50"/>
        <v>0</v>
      </c>
      <c r="AC706" s="1">
        <f t="shared" si="51"/>
        <v>0</v>
      </c>
      <c r="AD706" s="59"/>
      <c r="AE706" s="58">
        <v>0</v>
      </c>
      <c r="AF706" s="48"/>
      <c r="AG706" s="6"/>
      <c r="AH706" s="72"/>
      <c r="AI706" s="73"/>
      <c r="AJ706" s="74"/>
      <c r="AK706" s="73"/>
    </row>
    <row r="707" spans="1:37">
      <c r="A707" s="7" t="s">
        <v>863</v>
      </c>
      <c r="B707" s="8" t="s">
        <v>864</v>
      </c>
      <c r="C707" s="8" t="s">
        <v>865</v>
      </c>
      <c r="D707" s="8" t="s">
        <v>866</v>
      </c>
      <c r="E707" s="96" t="s">
        <v>64</v>
      </c>
      <c r="F707" s="9" t="s">
        <v>867</v>
      </c>
      <c r="G707" s="3">
        <v>2</v>
      </c>
      <c r="H707" s="75" t="s">
        <v>15</v>
      </c>
      <c r="I707" s="97" t="s">
        <v>868</v>
      </c>
      <c r="M707" s="1" t="s">
        <v>4756</v>
      </c>
      <c r="N707" s="1" t="s">
        <v>4754</v>
      </c>
      <c r="O707" s="1" t="s">
        <v>4754</v>
      </c>
      <c r="P707" s="1">
        <f t="shared" ref="P707:P770" si="52">(COUNTIF(M707:O707,"Free"))+COUNTIF(M707:O707,"NTA/Free")</f>
        <v>1</v>
      </c>
      <c r="Q707" s="1">
        <f t="shared" ref="Q707:Q770" si="53">(COUNTIF(M707:O707,"NTA"))+COUNTIF(M707:O707,"NTA/Free")</f>
        <v>0</v>
      </c>
      <c r="R707" s="56" t="s">
        <v>4756</v>
      </c>
      <c r="S707" s="57">
        <v>0</v>
      </c>
      <c r="T707" s="47"/>
      <c r="U707" s="49"/>
      <c r="Y707" s="1" t="s">
        <v>4754</v>
      </c>
      <c r="Z707" s="1" t="s">
        <v>4754</v>
      </c>
      <c r="AA707" s="1" t="s">
        <v>4754</v>
      </c>
      <c r="AB707" s="1">
        <f t="shared" ref="AB707:AB770" si="54">(COUNTIF(Y707:AA707,"Free"))+COUNTIF(Y707:AA707,"NTA/Free")</f>
        <v>0</v>
      </c>
      <c r="AC707" s="1">
        <f t="shared" ref="AC707:AC770" si="55">(COUNTIF(Y707:AA707,"NTA"))+COUNTIF(Y707:AA707,"NTA/Free")</f>
        <v>0</v>
      </c>
      <c r="AD707" s="59"/>
      <c r="AE707" s="58">
        <v>0</v>
      </c>
      <c r="AF707" s="48"/>
      <c r="AG707" s="6"/>
      <c r="AH707" s="72"/>
      <c r="AI707" s="73"/>
      <c r="AJ707" s="74"/>
      <c r="AK707" s="73"/>
    </row>
    <row r="708" spans="1:37">
      <c r="A708" s="7" t="s">
        <v>898</v>
      </c>
      <c r="B708" s="8" t="s">
        <v>899</v>
      </c>
      <c r="C708" s="8" t="s">
        <v>900</v>
      </c>
      <c r="D708" s="8" t="s">
        <v>901</v>
      </c>
      <c r="E708" s="96" t="s">
        <v>64</v>
      </c>
      <c r="F708" s="9">
        <v>0</v>
      </c>
      <c r="G708" s="3">
        <v>70</v>
      </c>
      <c r="H708" s="75" t="s">
        <v>170</v>
      </c>
      <c r="I708" s="97" t="s">
        <v>902</v>
      </c>
      <c r="M708" s="1" t="s">
        <v>4754</v>
      </c>
      <c r="N708" s="1" t="s">
        <v>4754</v>
      </c>
      <c r="O708" s="1" t="s">
        <v>4754</v>
      </c>
      <c r="P708" s="1">
        <f t="shared" si="52"/>
        <v>0</v>
      </c>
      <c r="Q708" s="1">
        <f t="shared" si="53"/>
        <v>0</v>
      </c>
      <c r="R708" s="56"/>
      <c r="S708" s="57">
        <v>0</v>
      </c>
      <c r="T708" s="47"/>
      <c r="U708" s="49"/>
      <c r="Y708" s="1" t="s">
        <v>4754</v>
      </c>
      <c r="Z708" s="1" t="s">
        <v>4754</v>
      </c>
      <c r="AA708" s="1" t="s">
        <v>4754</v>
      </c>
      <c r="AB708" s="1">
        <f t="shared" si="54"/>
        <v>0</v>
      </c>
      <c r="AC708" s="1">
        <f t="shared" si="55"/>
        <v>0</v>
      </c>
      <c r="AD708" s="59"/>
      <c r="AE708" s="58">
        <v>0</v>
      </c>
      <c r="AF708" s="48"/>
      <c r="AG708" s="6"/>
      <c r="AH708" s="72"/>
      <c r="AI708" s="73"/>
      <c r="AJ708" s="74"/>
      <c r="AK708" s="73"/>
    </row>
    <row r="709" spans="1:37">
      <c r="A709" s="7" t="s">
        <v>927</v>
      </c>
      <c r="B709" s="8" t="s">
        <v>928</v>
      </c>
      <c r="C709" s="8" t="s">
        <v>929</v>
      </c>
      <c r="D709" s="8" t="s">
        <v>930</v>
      </c>
      <c r="E709" s="96" t="s">
        <v>27</v>
      </c>
      <c r="F709" s="9" t="s">
        <v>931</v>
      </c>
      <c r="G709" s="3">
        <v>1</v>
      </c>
      <c r="H709" s="75" t="s">
        <v>34</v>
      </c>
      <c r="I709" s="97" t="s">
        <v>932</v>
      </c>
      <c r="M709" s="1" t="s">
        <v>4754</v>
      </c>
      <c r="N709" s="1" t="s">
        <v>4754</v>
      </c>
      <c r="O709" s="1" t="s">
        <v>4754</v>
      </c>
      <c r="P709" s="1">
        <f t="shared" si="52"/>
        <v>0</v>
      </c>
      <c r="Q709" s="1">
        <f t="shared" si="53"/>
        <v>0</v>
      </c>
      <c r="R709" s="56"/>
      <c r="S709" s="57">
        <v>0</v>
      </c>
      <c r="T709" s="47"/>
      <c r="U709" s="49"/>
      <c r="Y709" s="1" t="s">
        <v>4754</v>
      </c>
      <c r="Z709" s="1" t="s">
        <v>4754</v>
      </c>
      <c r="AA709" s="1" t="s">
        <v>4754</v>
      </c>
      <c r="AB709" s="1">
        <f t="shared" si="54"/>
        <v>0</v>
      </c>
      <c r="AC709" s="1">
        <f t="shared" si="55"/>
        <v>0</v>
      </c>
      <c r="AD709" s="59"/>
      <c r="AE709" s="58">
        <v>0</v>
      </c>
      <c r="AF709" s="48"/>
      <c r="AG709" s="6"/>
      <c r="AH709" s="72"/>
      <c r="AI709" s="73"/>
      <c r="AJ709" s="74"/>
      <c r="AK709" s="73"/>
    </row>
    <row r="710" spans="1:37">
      <c r="A710" s="7" t="s">
        <v>956</v>
      </c>
      <c r="B710" s="8" t="s">
        <v>957</v>
      </c>
      <c r="C710" s="8" t="s">
        <v>958</v>
      </c>
      <c r="D710" s="8" t="s">
        <v>959</v>
      </c>
      <c r="E710" s="96" t="s">
        <v>13</v>
      </c>
      <c r="F710" s="9" t="s">
        <v>960</v>
      </c>
      <c r="G710" s="3">
        <v>97</v>
      </c>
      <c r="H710" s="75" t="s">
        <v>129</v>
      </c>
      <c r="I710" s="97" t="s">
        <v>961</v>
      </c>
      <c r="M710" s="1" t="s">
        <v>4754</v>
      </c>
      <c r="N710" s="1" t="s">
        <v>4755</v>
      </c>
      <c r="O710" s="1" t="s">
        <v>4754</v>
      </c>
      <c r="P710" s="1">
        <f t="shared" si="52"/>
        <v>0</v>
      </c>
      <c r="Q710" s="1">
        <f t="shared" si="53"/>
        <v>1</v>
      </c>
      <c r="R710" s="56" t="s">
        <v>4755</v>
      </c>
      <c r="S710" s="57">
        <v>0</v>
      </c>
      <c r="T710" s="47"/>
      <c r="U710" s="49"/>
      <c r="Y710" s="1" t="s">
        <v>4754</v>
      </c>
      <c r="Z710" s="1" t="s">
        <v>4754</v>
      </c>
      <c r="AA710" s="1" t="s">
        <v>4754</v>
      </c>
      <c r="AB710" s="1">
        <f t="shared" si="54"/>
        <v>0</v>
      </c>
      <c r="AC710" s="1">
        <f t="shared" si="55"/>
        <v>0</v>
      </c>
      <c r="AD710" s="59"/>
      <c r="AE710" s="58">
        <v>0</v>
      </c>
      <c r="AF710" s="48"/>
      <c r="AG710" s="6"/>
      <c r="AH710" s="72"/>
      <c r="AI710" s="73"/>
      <c r="AJ710" s="74"/>
      <c r="AK710" s="73"/>
    </row>
    <row r="711" spans="1:37">
      <c r="A711" s="7" t="s">
        <v>962</v>
      </c>
      <c r="B711" s="8" t="s">
        <v>963</v>
      </c>
      <c r="C711" s="8" t="s">
        <v>964</v>
      </c>
      <c r="D711" s="8" t="s">
        <v>965</v>
      </c>
      <c r="E711" s="96" t="s">
        <v>966</v>
      </c>
      <c r="F711" s="9" t="s">
        <v>967</v>
      </c>
      <c r="G711" s="3">
        <v>69</v>
      </c>
      <c r="H711" s="75" t="s">
        <v>358</v>
      </c>
      <c r="I711" s="97" t="s">
        <v>968</v>
      </c>
      <c r="M711" s="1" t="s">
        <v>4755</v>
      </c>
      <c r="N711" s="1" t="s">
        <v>4755</v>
      </c>
      <c r="O711" s="1" t="s">
        <v>4754</v>
      </c>
      <c r="P711" s="1">
        <f t="shared" si="52"/>
        <v>0</v>
      </c>
      <c r="Q711" s="1">
        <f t="shared" si="53"/>
        <v>2</v>
      </c>
      <c r="R711" s="56" t="s">
        <v>4755</v>
      </c>
      <c r="S711" s="57">
        <v>0</v>
      </c>
      <c r="T711" s="47"/>
      <c r="U711" s="49"/>
      <c r="Y711" s="1" t="s">
        <v>4756</v>
      </c>
      <c r="Z711" s="1" t="s">
        <v>4754</v>
      </c>
      <c r="AA711" s="1" t="s">
        <v>4754</v>
      </c>
      <c r="AB711" s="1">
        <f t="shared" si="54"/>
        <v>1</v>
      </c>
      <c r="AC711" s="1">
        <f t="shared" si="55"/>
        <v>0</v>
      </c>
      <c r="AD711" s="59" t="s">
        <v>4756</v>
      </c>
      <c r="AE711" s="58">
        <v>0</v>
      </c>
      <c r="AF711" s="48"/>
      <c r="AG711" s="6"/>
      <c r="AH711" s="72"/>
      <c r="AI711" s="73"/>
      <c r="AJ711" s="74"/>
      <c r="AK711" s="73"/>
    </row>
    <row r="712" spans="1:37">
      <c r="A712" s="7" t="s">
        <v>969</v>
      </c>
      <c r="B712" s="8" t="s">
        <v>970</v>
      </c>
      <c r="C712" s="8" t="s">
        <v>971</v>
      </c>
      <c r="D712" s="8" t="s">
        <v>972</v>
      </c>
      <c r="E712" s="96" t="s">
        <v>13</v>
      </c>
      <c r="F712" s="9" t="s">
        <v>973</v>
      </c>
      <c r="G712" s="3">
        <v>2</v>
      </c>
      <c r="H712" s="75" t="s">
        <v>15</v>
      </c>
      <c r="I712" s="97" t="s">
        <v>974</v>
      </c>
      <c r="M712" s="1" t="s">
        <v>4754</v>
      </c>
      <c r="N712" s="1" t="s">
        <v>4755</v>
      </c>
      <c r="O712" s="1" t="s">
        <v>4754</v>
      </c>
      <c r="P712" s="1">
        <f t="shared" si="52"/>
        <v>0</v>
      </c>
      <c r="Q712" s="1">
        <f t="shared" si="53"/>
        <v>1</v>
      </c>
      <c r="R712" s="56" t="s">
        <v>4755</v>
      </c>
      <c r="S712" s="57">
        <v>0</v>
      </c>
      <c r="T712" s="47"/>
      <c r="U712" s="49"/>
      <c r="Y712" s="1" t="s">
        <v>4754</v>
      </c>
      <c r="Z712" s="1" t="s">
        <v>4754</v>
      </c>
      <c r="AA712" s="1" t="s">
        <v>4754</v>
      </c>
      <c r="AB712" s="1">
        <f t="shared" si="54"/>
        <v>0</v>
      </c>
      <c r="AC712" s="1">
        <f t="shared" si="55"/>
        <v>0</v>
      </c>
      <c r="AD712" s="59"/>
      <c r="AE712" s="58">
        <v>0</v>
      </c>
      <c r="AF712" s="48"/>
      <c r="AG712" s="6"/>
      <c r="AH712" s="72"/>
      <c r="AI712" s="73"/>
      <c r="AJ712" s="74"/>
      <c r="AK712" s="73"/>
    </row>
    <row r="713" spans="1:37">
      <c r="A713" s="7" t="s">
        <v>1033</v>
      </c>
      <c r="B713" s="8" t="s">
        <v>1034</v>
      </c>
      <c r="C713" s="8" t="s">
        <v>1035</v>
      </c>
      <c r="D713" s="8" t="s">
        <v>1036</v>
      </c>
      <c r="E713" s="96" t="s">
        <v>13</v>
      </c>
      <c r="F713" s="9" t="s">
        <v>1037</v>
      </c>
      <c r="G713" s="3">
        <v>2</v>
      </c>
      <c r="H713" s="75" t="s">
        <v>15</v>
      </c>
      <c r="I713" s="97" t="s">
        <v>1038</v>
      </c>
      <c r="M713" s="1" t="s">
        <v>4754</v>
      </c>
      <c r="N713" s="1" t="s">
        <v>4754</v>
      </c>
      <c r="O713" s="1" t="s">
        <v>4754</v>
      </c>
      <c r="P713" s="1">
        <f t="shared" si="52"/>
        <v>0</v>
      </c>
      <c r="Q713" s="1">
        <f t="shared" si="53"/>
        <v>0</v>
      </c>
      <c r="R713" s="56"/>
      <c r="S713" s="57">
        <v>0</v>
      </c>
      <c r="T713" s="47"/>
      <c r="U713" s="49"/>
      <c r="W713">
        <v>5.4450000000000003</v>
      </c>
      <c r="Y713" s="1" t="s">
        <v>4754</v>
      </c>
      <c r="Z713" s="1" t="s">
        <v>4756</v>
      </c>
      <c r="AA713" s="1" t="s">
        <v>4754</v>
      </c>
      <c r="AB713" s="1">
        <f t="shared" si="54"/>
        <v>1</v>
      </c>
      <c r="AC713" s="1">
        <f t="shared" si="55"/>
        <v>0</v>
      </c>
      <c r="AD713" s="59" t="s">
        <v>4756</v>
      </c>
      <c r="AE713" s="58">
        <v>1</v>
      </c>
      <c r="AF713" s="48">
        <v>5.4450000000000003</v>
      </c>
      <c r="AG713" s="6"/>
      <c r="AH713" s="72"/>
      <c r="AI713" s="73"/>
      <c r="AJ713" s="74"/>
      <c r="AK713" s="73"/>
    </row>
    <row r="714" spans="1:37">
      <c r="A714" s="7" t="s">
        <v>1050</v>
      </c>
      <c r="B714" s="8" t="s">
        <v>1051</v>
      </c>
      <c r="C714" s="8" t="s">
        <v>1052</v>
      </c>
      <c r="D714" s="8" t="s">
        <v>1053</v>
      </c>
      <c r="E714" s="96" t="s">
        <v>27</v>
      </c>
      <c r="F714" s="9" t="s">
        <v>1054</v>
      </c>
      <c r="G714" s="3">
        <v>32</v>
      </c>
      <c r="H714" s="75" t="s">
        <v>15</v>
      </c>
      <c r="I714" s="97" t="s">
        <v>1055</v>
      </c>
      <c r="M714" s="1" t="s">
        <v>4755</v>
      </c>
      <c r="N714" s="1" t="s">
        <v>4754</v>
      </c>
      <c r="O714" s="1" t="s">
        <v>4755</v>
      </c>
      <c r="P714" s="1">
        <f t="shared" si="52"/>
        <v>0</v>
      </c>
      <c r="Q714" s="1">
        <f t="shared" si="53"/>
        <v>2</v>
      </c>
      <c r="R714" s="56" t="s">
        <v>4755</v>
      </c>
      <c r="S714" s="57">
        <v>0</v>
      </c>
      <c r="T714" s="47"/>
      <c r="U714" s="49"/>
      <c r="Y714" s="1" t="s">
        <v>4755</v>
      </c>
      <c r="Z714" s="1" t="s">
        <v>4754</v>
      </c>
      <c r="AA714" s="1" t="s">
        <v>4755</v>
      </c>
      <c r="AB714" s="1">
        <f t="shared" si="54"/>
        <v>0</v>
      </c>
      <c r="AC714" s="1">
        <f t="shared" si="55"/>
        <v>2</v>
      </c>
      <c r="AD714" s="59" t="s">
        <v>4755</v>
      </c>
      <c r="AE714" s="58">
        <v>0</v>
      </c>
      <c r="AF714" s="48"/>
      <c r="AG714" s="6"/>
      <c r="AH714" s="72"/>
      <c r="AI714" s="73"/>
      <c r="AJ714" s="74"/>
      <c r="AK714" s="73"/>
    </row>
    <row r="715" spans="1:37">
      <c r="A715" s="7" t="s">
        <v>1056</v>
      </c>
      <c r="B715" s="8" t="s">
        <v>1057</v>
      </c>
      <c r="C715" s="8" t="s">
        <v>1058</v>
      </c>
      <c r="D715" s="8" t="s">
        <v>1059</v>
      </c>
      <c r="E715" s="96" t="s">
        <v>697</v>
      </c>
      <c r="F715" s="9" t="s">
        <v>1060</v>
      </c>
      <c r="G715" s="3">
        <v>25</v>
      </c>
      <c r="H715" s="75" t="s">
        <v>66</v>
      </c>
      <c r="I715" s="97" t="s">
        <v>1061</v>
      </c>
      <c r="M715" s="1" t="s">
        <v>4754</v>
      </c>
      <c r="N715" s="1" t="s">
        <v>4754</v>
      </c>
      <c r="O715" s="1" t="s">
        <v>4754</v>
      </c>
      <c r="P715" s="1">
        <f t="shared" si="52"/>
        <v>0</v>
      </c>
      <c r="Q715" s="1">
        <f t="shared" si="53"/>
        <v>0</v>
      </c>
      <c r="R715" s="56"/>
      <c r="S715" s="57">
        <v>0</v>
      </c>
      <c r="T715" s="47"/>
      <c r="U715" s="49"/>
      <c r="Y715" s="1" t="s">
        <v>4754</v>
      </c>
      <c r="Z715" s="1" t="s">
        <v>4754</v>
      </c>
      <c r="AA715" s="1" t="s">
        <v>4754</v>
      </c>
      <c r="AB715" s="1">
        <f t="shared" si="54"/>
        <v>0</v>
      </c>
      <c r="AC715" s="1">
        <f t="shared" si="55"/>
        <v>0</v>
      </c>
      <c r="AD715" s="59"/>
      <c r="AE715" s="58">
        <v>0</v>
      </c>
      <c r="AF715" s="48"/>
      <c r="AG715" s="6"/>
      <c r="AH715" s="72"/>
      <c r="AI715" s="73"/>
      <c r="AJ715" s="74"/>
      <c r="AK715" s="73"/>
    </row>
    <row r="716" spans="1:37">
      <c r="A716" s="7" t="s">
        <v>1068</v>
      </c>
      <c r="B716" s="8" t="s">
        <v>1069</v>
      </c>
      <c r="C716" s="8" t="s">
        <v>1070</v>
      </c>
      <c r="D716" s="8" t="s">
        <v>1071</v>
      </c>
      <c r="E716" s="96" t="s">
        <v>40</v>
      </c>
      <c r="F716" s="9" t="s">
        <v>1072</v>
      </c>
      <c r="G716" s="3">
        <v>112</v>
      </c>
      <c r="H716" s="75" t="s">
        <v>1073</v>
      </c>
      <c r="I716" s="97" t="s">
        <v>1074</v>
      </c>
      <c r="M716" s="1" t="s">
        <v>4754</v>
      </c>
      <c r="N716" s="1" t="s">
        <v>4756</v>
      </c>
      <c r="O716" s="1" t="s">
        <v>4754</v>
      </c>
      <c r="P716" s="1">
        <f t="shared" si="52"/>
        <v>1</v>
      </c>
      <c r="Q716" s="1">
        <f t="shared" si="53"/>
        <v>0</v>
      </c>
      <c r="R716" s="56" t="s">
        <v>4756</v>
      </c>
      <c r="S716" s="57">
        <v>0</v>
      </c>
      <c r="T716" s="47"/>
      <c r="U716" s="49"/>
      <c r="Y716" s="1" t="s">
        <v>4754</v>
      </c>
      <c r="Z716" s="1" t="s">
        <v>4754</v>
      </c>
      <c r="AA716" s="1" t="s">
        <v>4754</v>
      </c>
      <c r="AB716" s="1">
        <f t="shared" si="54"/>
        <v>0</v>
      </c>
      <c r="AC716" s="1">
        <f t="shared" si="55"/>
        <v>0</v>
      </c>
      <c r="AD716" s="59"/>
      <c r="AE716" s="58">
        <v>0</v>
      </c>
      <c r="AF716" s="48"/>
      <c r="AG716" s="6"/>
      <c r="AH716" s="72"/>
      <c r="AI716" s="73"/>
      <c r="AJ716" s="74"/>
      <c r="AK716" s="73"/>
    </row>
    <row r="717" spans="1:37">
      <c r="A717" s="7" t="s">
        <v>1099</v>
      </c>
      <c r="B717" s="8" t="s">
        <v>1100</v>
      </c>
      <c r="C717" s="8" t="s">
        <v>1101</v>
      </c>
      <c r="D717" s="8" t="s">
        <v>1102</v>
      </c>
      <c r="E717" s="96" t="s">
        <v>135</v>
      </c>
      <c r="F717" s="9" t="s">
        <v>1103</v>
      </c>
      <c r="G717" s="3">
        <v>28</v>
      </c>
      <c r="H717" s="75" t="s">
        <v>652</v>
      </c>
      <c r="I717" s="97" t="s">
        <v>1104</v>
      </c>
      <c r="M717" s="1" t="s">
        <v>4754</v>
      </c>
      <c r="N717" s="1" t="s">
        <v>4754</v>
      </c>
      <c r="O717" s="1" t="s">
        <v>4754</v>
      </c>
      <c r="P717" s="1">
        <f t="shared" si="52"/>
        <v>0</v>
      </c>
      <c r="Q717" s="1">
        <f t="shared" si="53"/>
        <v>0</v>
      </c>
      <c r="R717" s="56"/>
      <c r="S717" s="57">
        <v>0</v>
      </c>
      <c r="T717" s="47"/>
      <c r="U717" s="49"/>
      <c r="Y717" s="1" t="s">
        <v>4754</v>
      </c>
      <c r="Z717" s="1" t="s">
        <v>4754</v>
      </c>
      <c r="AA717" s="1" t="s">
        <v>4756</v>
      </c>
      <c r="AB717" s="1">
        <f t="shared" si="54"/>
        <v>1</v>
      </c>
      <c r="AC717" s="1">
        <f t="shared" si="55"/>
        <v>0</v>
      </c>
      <c r="AD717" s="59" t="s">
        <v>4756</v>
      </c>
      <c r="AE717" s="58">
        <v>0</v>
      </c>
      <c r="AF717" s="48"/>
      <c r="AG717" s="6"/>
      <c r="AH717" s="72"/>
      <c r="AI717" s="73"/>
      <c r="AJ717" s="74"/>
      <c r="AK717" s="73"/>
    </row>
    <row r="718" spans="1:37">
      <c r="A718" s="7" t="s">
        <v>1118</v>
      </c>
      <c r="B718" s="8" t="s">
        <v>1119</v>
      </c>
      <c r="C718" s="8" t="s">
        <v>1120</v>
      </c>
      <c r="D718" s="8" t="s">
        <v>1121</v>
      </c>
      <c r="E718" s="96" t="s">
        <v>40</v>
      </c>
      <c r="F718" s="9">
        <v>0</v>
      </c>
      <c r="G718" s="3">
        <v>2</v>
      </c>
      <c r="H718" s="75" t="s">
        <v>15</v>
      </c>
      <c r="I718" s="97" t="s">
        <v>1122</v>
      </c>
      <c r="M718" s="1" t="s">
        <v>4754</v>
      </c>
      <c r="N718" s="1" t="s">
        <v>4755</v>
      </c>
      <c r="O718" s="1" t="s">
        <v>4754</v>
      </c>
      <c r="P718" s="1">
        <f t="shared" si="52"/>
        <v>0</v>
      </c>
      <c r="Q718" s="1">
        <f t="shared" si="53"/>
        <v>1</v>
      </c>
      <c r="R718" s="56" t="s">
        <v>4755</v>
      </c>
      <c r="S718" s="57">
        <v>0</v>
      </c>
      <c r="T718" s="47"/>
      <c r="U718" s="49"/>
      <c r="Y718" s="1" t="s">
        <v>4754</v>
      </c>
      <c r="Z718" s="1" t="s">
        <v>4754</v>
      </c>
      <c r="AA718" s="1" t="s">
        <v>4754</v>
      </c>
      <c r="AB718" s="1">
        <f t="shared" si="54"/>
        <v>0</v>
      </c>
      <c r="AC718" s="1">
        <f t="shared" si="55"/>
        <v>0</v>
      </c>
      <c r="AD718" s="59"/>
      <c r="AE718" s="58">
        <v>0</v>
      </c>
      <c r="AF718" s="48"/>
      <c r="AG718" s="6"/>
      <c r="AH718" s="72"/>
      <c r="AI718" s="73"/>
      <c r="AJ718" s="74"/>
      <c r="AK718" s="73"/>
    </row>
    <row r="719" spans="1:37">
      <c r="A719" s="7" t="s">
        <v>1147</v>
      </c>
      <c r="B719" s="8" t="s">
        <v>1148</v>
      </c>
      <c r="C719" s="8" t="s">
        <v>1149</v>
      </c>
      <c r="D719" s="8" t="s">
        <v>1150</v>
      </c>
      <c r="E719" s="96" t="s">
        <v>40</v>
      </c>
      <c r="F719" s="9" t="s">
        <v>1151</v>
      </c>
      <c r="G719" s="3">
        <v>2</v>
      </c>
      <c r="H719" s="75" t="s">
        <v>15</v>
      </c>
      <c r="I719" s="97" t="s">
        <v>1152</v>
      </c>
      <c r="M719" s="1" t="s">
        <v>4754</v>
      </c>
      <c r="N719" s="1" t="s">
        <v>4754</v>
      </c>
      <c r="O719" s="1" t="s">
        <v>4754</v>
      </c>
      <c r="P719" s="1">
        <f t="shared" si="52"/>
        <v>0</v>
      </c>
      <c r="Q719" s="1">
        <f t="shared" si="53"/>
        <v>0</v>
      </c>
      <c r="R719" s="56"/>
      <c r="S719" s="57">
        <v>0</v>
      </c>
      <c r="T719" s="47"/>
      <c r="U719" s="49"/>
      <c r="Y719" s="1" t="s">
        <v>4754</v>
      </c>
      <c r="Z719" s="1" t="s">
        <v>4755</v>
      </c>
      <c r="AA719" s="1" t="s">
        <v>4754</v>
      </c>
      <c r="AB719" s="1">
        <f t="shared" si="54"/>
        <v>0</v>
      </c>
      <c r="AC719" s="1">
        <f t="shared" si="55"/>
        <v>1</v>
      </c>
      <c r="AD719" s="59" t="s">
        <v>4755</v>
      </c>
      <c r="AE719" s="58">
        <v>0</v>
      </c>
      <c r="AF719" s="48"/>
      <c r="AG719" s="6"/>
      <c r="AH719" s="72"/>
      <c r="AI719" s="73"/>
      <c r="AJ719" s="74"/>
      <c r="AK719" s="73"/>
    </row>
    <row r="720" spans="1:37">
      <c r="A720" s="7" t="s">
        <v>1153</v>
      </c>
      <c r="B720" s="8" t="s">
        <v>1154</v>
      </c>
      <c r="C720" s="8" t="s">
        <v>1155</v>
      </c>
      <c r="D720" s="8" t="s">
        <v>1156</v>
      </c>
      <c r="E720" s="96" t="s">
        <v>40</v>
      </c>
      <c r="F720" s="9">
        <v>0</v>
      </c>
      <c r="G720" s="3">
        <v>74</v>
      </c>
      <c r="H720" s="75" t="s">
        <v>358</v>
      </c>
      <c r="I720" s="97" t="s">
        <v>1157</v>
      </c>
      <c r="M720" s="1" t="s">
        <v>4754</v>
      </c>
      <c r="N720" s="1" t="s">
        <v>4755</v>
      </c>
      <c r="O720" s="1" t="s">
        <v>4754</v>
      </c>
      <c r="P720" s="1">
        <f t="shared" si="52"/>
        <v>0</v>
      </c>
      <c r="Q720" s="1">
        <f t="shared" si="53"/>
        <v>1</v>
      </c>
      <c r="R720" s="56" t="s">
        <v>4755</v>
      </c>
      <c r="S720" s="57">
        <v>0</v>
      </c>
      <c r="T720" s="47"/>
      <c r="U720" s="49"/>
      <c r="Y720" s="1" t="s">
        <v>4754</v>
      </c>
      <c r="Z720" s="1" t="s">
        <v>4754</v>
      </c>
      <c r="AA720" s="1" t="s">
        <v>4754</v>
      </c>
      <c r="AB720" s="1">
        <f t="shared" si="54"/>
        <v>0</v>
      </c>
      <c r="AC720" s="1">
        <f t="shared" si="55"/>
        <v>0</v>
      </c>
      <c r="AD720" s="59"/>
      <c r="AE720" s="58">
        <v>0</v>
      </c>
      <c r="AF720" s="48"/>
      <c r="AG720" s="6"/>
      <c r="AH720" s="72"/>
      <c r="AI720" s="73"/>
      <c r="AJ720" s="74"/>
      <c r="AK720" s="73"/>
    </row>
    <row r="721" spans="1:37">
      <c r="A721" s="7" t="s">
        <v>1158</v>
      </c>
      <c r="B721" s="8" t="s">
        <v>1159</v>
      </c>
      <c r="C721" s="8" t="s">
        <v>1160</v>
      </c>
      <c r="D721" s="8" t="s">
        <v>1161</v>
      </c>
      <c r="E721" s="96" t="s">
        <v>13</v>
      </c>
      <c r="F721" s="9">
        <v>0</v>
      </c>
      <c r="G721" s="3">
        <v>2</v>
      </c>
      <c r="H721" s="75" t="s">
        <v>15</v>
      </c>
      <c r="I721" s="97" t="s">
        <v>1162</v>
      </c>
      <c r="M721" s="1" t="s">
        <v>4755</v>
      </c>
      <c r="N721" s="1" t="s">
        <v>4754</v>
      </c>
      <c r="O721" s="1" t="s">
        <v>4754</v>
      </c>
      <c r="P721" s="1">
        <f t="shared" si="52"/>
        <v>0</v>
      </c>
      <c r="Q721" s="1">
        <f t="shared" si="53"/>
        <v>1</v>
      </c>
      <c r="R721" s="56" t="s">
        <v>4755</v>
      </c>
      <c r="S721" s="57">
        <v>0</v>
      </c>
      <c r="T721" s="47"/>
      <c r="U721" s="49"/>
      <c r="Y721" s="1" t="s">
        <v>4754</v>
      </c>
      <c r="Z721" s="1" t="s">
        <v>4754</v>
      </c>
      <c r="AA721" s="1" t="s">
        <v>4754</v>
      </c>
      <c r="AB721" s="1">
        <f t="shared" si="54"/>
        <v>0</v>
      </c>
      <c r="AC721" s="1">
        <f t="shared" si="55"/>
        <v>0</v>
      </c>
      <c r="AD721" s="59"/>
      <c r="AE721" s="58">
        <v>0</v>
      </c>
      <c r="AF721" s="48"/>
      <c r="AG721" s="6"/>
      <c r="AH721" s="72"/>
      <c r="AI721" s="73"/>
      <c r="AJ721" s="74"/>
      <c r="AK721" s="73"/>
    </row>
    <row r="722" spans="1:37">
      <c r="A722" s="7" t="s">
        <v>1182</v>
      </c>
      <c r="B722" s="8" t="s">
        <v>1183</v>
      </c>
      <c r="C722" s="8" t="s">
        <v>1184</v>
      </c>
      <c r="D722" s="8" t="s">
        <v>1185</v>
      </c>
      <c r="E722" s="96" t="s">
        <v>966</v>
      </c>
      <c r="F722" s="9" t="s">
        <v>1186</v>
      </c>
      <c r="G722" s="3">
        <v>23</v>
      </c>
      <c r="H722" s="75" t="s">
        <v>652</v>
      </c>
      <c r="I722" s="97" t="s">
        <v>1187</v>
      </c>
      <c r="M722" s="1" t="s">
        <v>4756</v>
      </c>
      <c r="N722" s="1" t="s">
        <v>4756</v>
      </c>
      <c r="O722" s="1" t="s">
        <v>4754</v>
      </c>
      <c r="P722" s="1">
        <f t="shared" si="52"/>
        <v>2</v>
      </c>
      <c r="Q722" s="1">
        <f t="shared" si="53"/>
        <v>0</v>
      </c>
      <c r="R722" s="56" t="s">
        <v>4756</v>
      </c>
      <c r="S722" s="57">
        <v>0</v>
      </c>
      <c r="T722" s="47"/>
      <c r="U722" s="49"/>
      <c r="Y722" s="1" t="s">
        <v>4756</v>
      </c>
      <c r="Z722" s="1" t="s">
        <v>4756</v>
      </c>
      <c r="AA722" s="1" t="s">
        <v>4756</v>
      </c>
      <c r="AB722" s="1">
        <f t="shared" si="54"/>
        <v>3</v>
      </c>
      <c r="AC722" s="1">
        <f t="shared" si="55"/>
        <v>0</v>
      </c>
      <c r="AD722" s="59" t="s">
        <v>4756</v>
      </c>
      <c r="AE722" s="58">
        <v>0</v>
      </c>
      <c r="AF722" s="48"/>
      <c r="AG722" s="6"/>
      <c r="AH722" s="72"/>
      <c r="AI722" s="73"/>
      <c r="AJ722" s="74"/>
      <c r="AK722" s="73"/>
    </row>
    <row r="723" spans="1:37">
      <c r="A723" s="7" t="s">
        <v>1188</v>
      </c>
      <c r="B723" s="8" t="s">
        <v>1189</v>
      </c>
      <c r="C723" s="8" t="s">
        <v>1190</v>
      </c>
      <c r="D723" s="8" t="s">
        <v>1191</v>
      </c>
      <c r="E723" s="96" t="s">
        <v>64</v>
      </c>
      <c r="F723" s="9">
        <v>0</v>
      </c>
      <c r="G723" s="3">
        <v>75</v>
      </c>
      <c r="H723" s="75" t="s">
        <v>66</v>
      </c>
      <c r="I723" s="97" t="s">
        <v>1192</v>
      </c>
      <c r="M723" s="1" t="s">
        <v>4754</v>
      </c>
      <c r="N723" s="1" t="s">
        <v>4754</v>
      </c>
      <c r="O723" s="1" t="s">
        <v>4754</v>
      </c>
      <c r="P723" s="1">
        <f t="shared" si="52"/>
        <v>0</v>
      </c>
      <c r="Q723" s="1">
        <f t="shared" si="53"/>
        <v>0</v>
      </c>
      <c r="R723" s="56"/>
      <c r="S723" s="57">
        <v>0</v>
      </c>
      <c r="T723" s="47"/>
      <c r="U723" s="49"/>
      <c r="Y723" s="1" t="s">
        <v>4754</v>
      </c>
      <c r="Z723" s="1" t="s">
        <v>4754</v>
      </c>
      <c r="AA723" s="1" t="s">
        <v>4754</v>
      </c>
      <c r="AB723" s="1">
        <f t="shared" si="54"/>
        <v>0</v>
      </c>
      <c r="AC723" s="1">
        <f t="shared" si="55"/>
        <v>0</v>
      </c>
      <c r="AD723" s="59"/>
      <c r="AE723" s="58">
        <v>0</v>
      </c>
      <c r="AF723" s="48"/>
      <c r="AG723" s="6"/>
      <c r="AH723" s="72"/>
      <c r="AI723" s="73"/>
      <c r="AJ723" s="74"/>
      <c r="AK723" s="73"/>
    </row>
    <row r="724" spans="1:37">
      <c r="A724" s="7" t="s">
        <v>1193</v>
      </c>
      <c r="B724" s="8" t="s">
        <v>1194</v>
      </c>
      <c r="C724" s="8" t="s">
        <v>1195</v>
      </c>
      <c r="D724" s="8" t="s">
        <v>1196</v>
      </c>
      <c r="E724" s="96" t="s">
        <v>104</v>
      </c>
      <c r="F724" s="9" t="s">
        <v>1197</v>
      </c>
      <c r="G724" s="3">
        <v>1</v>
      </c>
      <c r="H724" s="75" t="s">
        <v>34</v>
      </c>
      <c r="I724" s="97" t="s">
        <v>1198</v>
      </c>
      <c r="M724" s="1" t="s">
        <v>4754</v>
      </c>
      <c r="N724" s="1" t="s">
        <v>4755</v>
      </c>
      <c r="O724" s="1" t="s">
        <v>4755</v>
      </c>
      <c r="P724" s="1">
        <f t="shared" si="52"/>
        <v>0</v>
      </c>
      <c r="Q724" s="1">
        <f t="shared" si="53"/>
        <v>2</v>
      </c>
      <c r="R724" s="56" t="s">
        <v>4755</v>
      </c>
      <c r="S724" s="57">
        <v>0</v>
      </c>
      <c r="T724" s="47"/>
      <c r="U724" s="49"/>
      <c r="Y724" s="1" t="s">
        <v>4754</v>
      </c>
      <c r="Z724" s="1" t="s">
        <v>4754</v>
      </c>
      <c r="AA724" s="1" t="s">
        <v>4754</v>
      </c>
      <c r="AB724" s="1">
        <f t="shared" si="54"/>
        <v>0</v>
      </c>
      <c r="AC724" s="1">
        <f t="shared" si="55"/>
        <v>0</v>
      </c>
      <c r="AD724" s="59"/>
      <c r="AE724" s="58">
        <v>0</v>
      </c>
      <c r="AF724" s="48"/>
      <c r="AG724" s="6"/>
      <c r="AH724" s="72"/>
      <c r="AI724" s="73"/>
      <c r="AJ724" s="74"/>
      <c r="AK724" s="73"/>
    </row>
    <row r="725" spans="1:37">
      <c r="A725" s="7" t="s">
        <v>1199</v>
      </c>
      <c r="B725" s="8" t="s">
        <v>1200</v>
      </c>
      <c r="C725" s="8" t="s">
        <v>1201</v>
      </c>
      <c r="D725" s="8" t="s">
        <v>1202</v>
      </c>
      <c r="E725" s="96" t="s">
        <v>13</v>
      </c>
      <c r="F725" s="9">
        <v>0</v>
      </c>
      <c r="G725" s="3">
        <v>15</v>
      </c>
      <c r="H725" s="75" t="s">
        <v>143</v>
      </c>
      <c r="I725" s="97" t="s">
        <v>1203</v>
      </c>
      <c r="M725" s="1" t="s">
        <v>4754</v>
      </c>
      <c r="N725" s="1" t="s">
        <v>4754</v>
      </c>
      <c r="O725" s="1" t="s">
        <v>4754</v>
      </c>
      <c r="P725" s="1">
        <f t="shared" si="52"/>
        <v>0</v>
      </c>
      <c r="Q725" s="1">
        <f t="shared" si="53"/>
        <v>0</v>
      </c>
      <c r="R725" s="56"/>
      <c r="S725" s="57">
        <v>0</v>
      </c>
      <c r="T725" s="47"/>
      <c r="U725" s="49"/>
      <c r="Y725" s="1" t="s">
        <v>4754</v>
      </c>
      <c r="Z725" s="1" t="s">
        <v>4754</v>
      </c>
      <c r="AA725" s="1" t="s">
        <v>4756</v>
      </c>
      <c r="AB725" s="1">
        <f t="shared" si="54"/>
        <v>1</v>
      </c>
      <c r="AC725" s="1">
        <f t="shared" si="55"/>
        <v>0</v>
      </c>
      <c r="AD725" s="59" t="s">
        <v>4756</v>
      </c>
      <c r="AE725" s="58">
        <v>0</v>
      </c>
      <c r="AF725" s="48"/>
      <c r="AG725" s="6"/>
      <c r="AH725" s="72"/>
      <c r="AI725" s="73"/>
      <c r="AJ725" s="74"/>
      <c r="AK725" s="73"/>
    </row>
    <row r="726" spans="1:37">
      <c r="A726" s="7" t="s">
        <v>1233</v>
      </c>
      <c r="B726" s="8" t="s">
        <v>1234</v>
      </c>
      <c r="C726" s="8" t="s">
        <v>1235</v>
      </c>
      <c r="D726" s="8" t="s">
        <v>1236</v>
      </c>
      <c r="E726" s="96" t="s">
        <v>27</v>
      </c>
      <c r="F726" s="9">
        <v>0</v>
      </c>
      <c r="G726" s="3">
        <v>2</v>
      </c>
      <c r="H726" s="75" t="s">
        <v>15</v>
      </c>
      <c r="I726" s="97" t="s">
        <v>1237</v>
      </c>
      <c r="M726" s="1" t="s">
        <v>4756</v>
      </c>
      <c r="N726" s="1" t="s">
        <v>4754</v>
      </c>
      <c r="O726" s="1" t="s">
        <v>4754</v>
      </c>
      <c r="P726" s="1">
        <f t="shared" si="52"/>
        <v>1</v>
      </c>
      <c r="Q726" s="1">
        <f t="shared" si="53"/>
        <v>0</v>
      </c>
      <c r="R726" s="56" t="s">
        <v>4756</v>
      </c>
      <c r="S726" s="57">
        <v>0</v>
      </c>
      <c r="T726" s="47"/>
      <c r="U726" s="49"/>
      <c r="Y726" s="1" t="s">
        <v>4754</v>
      </c>
      <c r="Z726" s="1" t="s">
        <v>4756</v>
      </c>
      <c r="AA726" s="1" t="s">
        <v>4754</v>
      </c>
      <c r="AB726" s="1">
        <f t="shared" si="54"/>
        <v>1</v>
      </c>
      <c r="AC726" s="1">
        <f t="shared" si="55"/>
        <v>0</v>
      </c>
      <c r="AD726" s="59" t="s">
        <v>4756</v>
      </c>
      <c r="AE726" s="58">
        <v>0</v>
      </c>
      <c r="AF726" s="48"/>
      <c r="AG726" s="6"/>
      <c r="AH726" s="72"/>
      <c r="AI726" s="73"/>
      <c r="AJ726" s="74"/>
      <c r="AK726" s="73"/>
    </row>
    <row r="727" spans="1:37">
      <c r="A727" s="7" t="s">
        <v>1255</v>
      </c>
      <c r="B727" s="8" t="s">
        <v>1256</v>
      </c>
      <c r="C727" s="8" t="s">
        <v>1257</v>
      </c>
      <c r="D727" s="8" t="s">
        <v>1258</v>
      </c>
      <c r="E727" s="96" t="s">
        <v>135</v>
      </c>
      <c r="F727" s="9" t="s">
        <v>1259</v>
      </c>
      <c r="G727" s="3">
        <v>23</v>
      </c>
      <c r="H727" s="75" t="s">
        <v>66</v>
      </c>
      <c r="I727" s="97" t="s">
        <v>1260</v>
      </c>
      <c r="M727" s="1" t="s">
        <v>4754</v>
      </c>
      <c r="N727" s="1" t="s">
        <v>4756</v>
      </c>
      <c r="O727" s="1" t="s">
        <v>4754</v>
      </c>
      <c r="P727" s="1">
        <f t="shared" si="52"/>
        <v>1</v>
      </c>
      <c r="Q727" s="1">
        <f t="shared" si="53"/>
        <v>0</v>
      </c>
      <c r="R727" s="56" t="s">
        <v>4756</v>
      </c>
      <c r="S727" s="57">
        <v>0</v>
      </c>
      <c r="T727" s="47"/>
      <c r="U727" s="49"/>
      <c r="Y727" s="1" t="s">
        <v>4754</v>
      </c>
      <c r="Z727" s="1" t="s">
        <v>4754</v>
      </c>
      <c r="AA727" s="1" t="s">
        <v>4754</v>
      </c>
      <c r="AB727" s="1">
        <f t="shared" si="54"/>
        <v>0</v>
      </c>
      <c r="AC727" s="1">
        <f t="shared" si="55"/>
        <v>0</v>
      </c>
      <c r="AD727" s="59"/>
      <c r="AE727" s="58">
        <v>0</v>
      </c>
      <c r="AF727" s="48"/>
      <c r="AG727" s="6"/>
      <c r="AH727" s="72"/>
      <c r="AI727" s="73"/>
      <c r="AJ727" s="74"/>
      <c r="AK727" s="73"/>
    </row>
    <row r="728" spans="1:37">
      <c r="A728" s="7" t="s">
        <v>1268</v>
      </c>
      <c r="B728" s="8" t="s">
        <v>1269</v>
      </c>
      <c r="C728" s="8" t="s">
        <v>1270</v>
      </c>
      <c r="D728" s="8" t="s">
        <v>1271</v>
      </c>
      <c r="E728" s="96" t="s">
        <v>64</v>
      </c>
      <c r="F728" s="9">
        <v>0</v>
      </c>
      <c r="G728" s="3">
        <v>35</v>
      </c>
      <c r="H728" s="75" t="s">
        <v>143</v>
      </c>
      <c r="I728" s="97" t="s">
        <v>1272</v>
      </c>
      <c r="M728" s="1" t="s">
        <v>4754</v>
      </c>
      <c r="N728" s="1" t="s">
        <v>4754</v>
      </c>
      <c r="O728" s="1" t="s">
        <v>4756</v>
      </c>
      <c r="P728" s="1">
        <f t="shared" si="52"/>
        <v>1</v>
      </c>
      <c r="Q728" s="1">
        <f t="shared" si="53"/>
        <v>0</v>
      </c>
      <c r="R728" s="56" t="s">
        <v>4756</v>
      </c>
      <c r="S728" s="57">
        <v>0</v>
      </c>
      <c r="T728" s="47"/>
      <c r="U728" s="49"/>
      <c r="Y728" s="1" t="s">
        <v>4754</v>
      </c>
      <c r="Z728" s="1" t="s">
        <v>4754</v>
      </c>
      <c r="AA728" s="1" t="s">
        <v>4756</v>
      </c>
      <c r="AB728" s="1">
        <f t="shared" si="54"/>
        <v>1</v>
      </c>
      <c r="AC728" s="1">
        <f t="shared" si="55"/>
        <v>0</v>
      </c>
      <c r="AD728" s="59" t="s">
        <v>4756</v>
      </c>
      <c r="AE728" s="58">
        <v>0</v>
      </c>
      <c r="AF728" s="48"/>
      <c r="AG728" s="6"/>
      <c r="AH728" s="72"/>
      <c r="AI728" s="73"/>
      <c r="AJ728" s="74"/>
      <c r="AK728" s="73"/>
    </row>
    <row r="729" spans="1:37">
      <c r="A729" s="7" t="s">
        <v>1273</v>
      </c>
      <c r="B729" s="8" t="s">
        <v>1274</v>
      </c>
      <c r="C729" s="8" t="s">
        <v>1275</v>
      </c>
      <c r="D729" s="8" t="s">
        <v>1276</v>
      </c>
      <c r="E729" s="96" t="s">
        <v>97</v>
      </c>
      <c r="F729" s="9">
        <v>0</v>
      </c>
      <c r="G729" s="3">
        <v>1</v>
      </c>
      <c r="H729" s="75" t="s">
        <v>34</v>
      </c>
      <c r="I729" s="97" t="s">
        <v>1277</v>
      </c>
      <c r="M729" s="1" t="s">
        <v>4754</v>
      </c>
      <c r="N729" s="1" t="s">
        <v>4754</v>
      </c>
      <c r="O729" s="1" t="s">
        <v>4754</v>
      </c>
      <c r="P729" s="1">
        <f t="shared" si="52"/>
        <v>0</v>
      </c>
      <c r="Q729" s="1">
        <f t="shared" si="53"/>
        <v>0</v>
      </c>
      <c r="R729" s="56"/>
      <c r="S729" s="57">
        <v>0</v>
      </c>
      <c r="T729" s="47"/>
      <c r="U729" s="49"/>
      <c r="Y729" s="1" t="s">
        <v>4755</v>
      </c>
      <c r="Z729" s="1" t="s">
        <v>4754</v>
      </c>
      <c r="AA729" s="1" t="s">
        <v>4754</v>
      </c>
      <c r="AB729" s="1">
        <f t="shared" si="54"/>
        <v>0</v>
      </c>
      <c r="AC729" s="1">
        <f t="shared" si="55"/>
        <v>1</v>
      </c>
      <c r="AD729" s="59" t="s">
        <v>4755</v>
      </c>
      <c r="AE729" s="58">
        <v>0</v>
      </c>
      <c r="AF729" s="48"/>
      <c r="AG729" s="6"/>
      <c r="AH729" s="72"/>
      <c r="AI729" s="73"/>
      <c r="AJ729" s="74"/>
      <c r="AK729" s="73"/>
    </row>
    <row r="730" spans="1:37">
      <c r="A730" s="7" t="s">
        <v>1299</v>
      </c>
      <c r="B730" s="8" t="s">
        <v>1300</v>
      </c>
      <c r="C730" s="8" t="s">
        <v>1301</v>
      </c>
      <c r="D730" s="8" t="s">
        <v>1302</v>
      </c>
      <c r="E730" s="96" t="s">
        <v>966</v>
      </c>
      <c r="F730" s="9" t="s">
        <v>1303</v>
      </c>
      <c r="G730" s="3">
        <v>1</v>
      </c>
      <c r="H730" s="75" t="s">
        <v>34</v>
      </c>
      <c r="I730" s="97" t="s">
        <v>1304</v>
      </c>
      <c r="M730" s="1" t="s">
        <v>4754</v>
      </c>
      <c r="N730" s="1" t="s">
        <v>4755</v>
      </c>
      <c r="O730" s="1" t="s">
        <v>4754</v>
      </c>
      <c r="P730" s="1">
        <f t="shared" si="52"/>
        <v>0</v>
      </c>
      <c r="Q730" s="1">
        <f t="shared" si="53"/>
        <v>1</v>
      </c>
      <c r="R730" s="56" t="s">
        <v>4755</v>
      </c>
      <c r="S730" s="57">
        <v>0</v>
      </c>
      <c r="T730" s="47"/>
      <c r="U730" s="49"/>
      <c r="Y730" s="1" t="s">
        <v>4754</v>
      </c>
      <c r="Z730" s="1" t="s">
        <v>4754</v>
      </c>
      <c r="AA730" s="1" t="s">
        <v>4754</v>
      </c>
      <c r="AB730" s="1">
        <f t="shared" si="54"/>
        <v>0</v>
      </c>
      <c r="AC730" s="1">
        <f t="shared" si="55"/>
        <v>0</v>
      </c>
      <c r="AD730" s="59"/>
      <c r="AE730" s="58">
        <v>0</v>
      </c>
      <c r="AF730" s="48"/>
      <c r="AG730" s="6"/>
      <c r="AH730" s="72"/>
      <c r="AI730" s="73"/>
      <c r="AJ730" s="74"/>
      <c r="AK730" s="73"/>
    </row>
    <row r="731" spans="1:37">
      <c r="A731" s="7" t="s">
        <v>1305</v>
      </c>
      <c r="B731" s="8" t="s">
        <v>1306</v>
      </c>
      <c r="C731" s="8" t="s">
        <v>1307</v>
      </c>
      <c r="D731" s="8" t="s">
        <v>1308</v>
      </c>
      <c r="E731" s="96" t="s">
        <v>13</v>
      </c>
      <c r="F731" s="9">
        <v>0</v>
      </c>
      <c r="G731" s="3">
        <v>2</v>
      </c>
      <c r="H731" s="75" t="s">
        <v>15</v>
      </c>
      <c r="I731" s="97" t="s">
        <v>1309</v>
      </c>
      <c r="M731" s="1" t="s">
        <v>4754</v>
      </c>
      <c r="N731" s="1" t="s">
        <v>4754</v>
      </c>
      <c r="O731" s="1" t="s">
        <v>4754</v>
      </c>
      <c r="P731" s="1">
        <f t="shared" si="52"/>
        <v>0</v>
      </c>
      <c r="Q731" s="1">
        <f t="shared" si="53"/>
        <v>0</v>
      </c>
      <c r="R731" s="56"/>
      <c r="S731" s="57">
        <v>0</v>
      </c>
      <c r="T731" s="47"/>
      <c r="U731" s="49"/>
      <c r="Y731" s="1" t="s">
        <v>4754</v>
      </c>
      <c r="Z731" s="1" t="s">
        <v>4754</v>
      </c>
      <c r="AA731" s="1" t="s">
        <v>4754</v>
      </c>
      <c r="AB731" s="1">
        <f t="shared" si="54"/>
        <v>0</v>
      </c>
      <c r="AC731" s="1">
        <f t="shared" si="55"/>
        <v>0</v>
      </c>
      <c r="AD731" s="59"/>
      <c r="AE731" s="58">
        <v>0</v>
      </c>
      <c r="AF731" s="48"/>
      <c r="AG731" s="6"/>
      <c r="AH731" s="72"/>
      <c r="AI731" s="73"/>
      <c r="AJ731" s="74"/>
      <c r="AK731" s="73"/>
    </row>
    <row r="732" spans="1:37">
      <c r="A732" s="7" t="s">
        <v>1352</v>
      </c>
      <c r="B732" s="8" t="s">
        <v>1353</v>
      </c>
      <c r="C732" s="8" t="s">
        <v>1354</v>
      </c>
      <c r="D732" s="8" t="s">
        <v>1355</v>
      </c>
      <c r="E732" s="96" t="s">
        <v>13</v>
      </c>
      <c r="F732" s="9" t="s">
        <v>347</v>
      </c>
      <c r="G732" s="3">
        <v>2</v>
      </c>
      <c r="H732" s="75" t="s">
        <v>15</v>
      </c>
      <c r="I732" s="97" t="s">
        <v>1351</v>
      </c>
      <c r="M732" s="1" t="s">
        <v>4755</v>
      </c>
      <c r="N732" s="1" t="s">
        <v>4755</v>
      </c>
      <c r="O732" s="1" t="s">
        <v>4754</v>
      </c>
      <c r="P732" s="1">
        <f t="shared" si="52"/>
        <v>0</v>
      </c>
      <c r="Q732" s="1">
        <f t="shared" si="53"/>
        <v>2</v>
      </c>
      <c r="R732" s="56" t="s">
        <v>4755</v>
      </c>
      <c r="S732" s="57">
        <v>0</v>
      </c>
      <c r="T732" s="47"/>
      <c r="U732" s="49"/>
      <c r="Y732" s="1" t="s">
        <v>4755</v>
      </c>
      <c r="Z732" s="1" t="s">
        <v>4755</v>
      </c>
      <c r="AA732" s="1" t="s">
        <v>4755</v>
      </c>
      <c r="AB732" s="1">
        <f t="shared" si="54"/>
        <v>0</v>
      </c>
      <c r="AC732" s="1">
        <f t="shared" si="55"/>
        <v>3</v>
      </c>
      <c r="AD732" s="59" t="s">
        <v>4755</v>
      </c>
      <c r="AE732" s="58">
        <v>0</v>
      </c>
      <c r="AF732" s="48"/>
      <c r="AG732" s="6"/>
      <c r="AH732" s="72"/>
      <c r="AI732" s="73"/>
      <c r="AJ732" s="74"/>
      <c r="AK732" s="73"/>
    </row>
    <row r="733" spans="1:37">
      <c r="A733" s="7" t="s">
        <v>1356</v>
      </c>
      <c r="B733" s="8" t="s">
        <v>1357</v>
      </c>
      <c r="C733" s="8" t="s">
        <v>1358</v>
      </c>
      <c r="D733" s="8" t="s">
        <v>1359</v>
      </c>
      <c r="E733" s="96" t="s">
        <v>13</v>
      </c>
      <c r="F733" s="9" t="s">
        <v>1360</v>
      </c>
      <c r="G733" s="3">
        <v>2</v>
      </c>
      <c r="H733" s="75" t="s">
        <v>15</v>
      </c>
      <c r="I733" s="97" t="s">
        <v>1361</v>
      </c>
      <c r="M733" s="1" t="s">
        <v>4755</v>
      </c>
      <c r="N733" s="1" t="s">
        <v>4754</v>
      </c>
      <c r="O733" s="1" t="s">
        <v>4754</v>
      </c>
      <c r="P733" s="1">
        <f t="shared" si="52"/>
        <v>0</v>
      </c>
      <c r="Q733" s="1">
        <f t="shared" si="53"/>
        <v>1</v>
      </c>
      <c r="R733" s="56" t="s">
        <v>4755</v>
      </c>
      <c r="S733" s="57">
        <v>0</v>
      </c>
      <c r="T733" s="47"/>
      <c r="U733" s="49"/>
      <c r="Y733" s="1" t="s">
        <v>4754</v>
      </c>
      <c r="Z733" s="1" t="s">
        <v>4754</v>
      </c>
      <c r="AA733" s="1" t="s">
        <v>4754</v>
      </c>
      <c r="AB733" s="1">
        <f t="shared" si="54"/>
        <v>0</v>
      </c>
      <c r="AC733" s="1">
        <f t="shared" si="55"/>
        <v>0</v>
      </c>
      <c r="AD733" s="59"/>
      <c r="AE733" s="58">
        <v>0</v>
      </c>
      <c r="AF733" s="48"/>
      <c r="AG733" s="6"/>
      <c r="AH733" s="72"/>
      <c r="AI733" s="73"/>
      <c r="AJ733" s="74"/>
      <c r="AK733" s="73"/>
    </row>
    <row r="734" spans="1:37">
      <c r="A734" s="7" t="s">
        <v>1362</v>
      </c>
      <c r="B734" s="8" t="s">
        <v>1363</v>
      </c>
      <c r="C734" s="8" t="s">
        <v>1364</v>
      </c>
      <c r="D734" s="8" t="s">
        <v>1365</v>
      </c>
      <c r="E734" s="96" t="s">
        <v>13</v>
      </c>
      <c r="F734" s="9" t="s">
        <v>1366</v>
      </c>
      <c r="G734" s="3">
        <v>2</v>
      </c>
      <c r="H734" s="75" t="s">
        <v>15</v>
      </c>
      <c r="I734" s="97" t="s">
        <v>1367</v>
      </c>
      <c r="M734" s="1" t="s">
        <v>4754</v>
      </c>
      <c r="N734" s="1" t="s">
        <v>4754</v>
      </c>
      <c r="O734" s="1" t="s">
        <v>4754</v>
      </c>
      <c r="P734" s="1">
        <f t="shared" si="52"/>
        <v>0</v>
      </c>
      <c r="Q734" s="1">
        <f t="shared" si="53"/>
        <v>0</v>
      </c>
      <c r="R734" s="56"/>
      <c r="S734" s="57">
        <v>0</v>
      </c>
      <c r="T734" s="47"/>
      <c r="U734" s="49"/>
      <c r="X734">
        <v>99.29</v>
      </c>
      <c r="Y734" s="1" t="s">
        <v>4754</v>
      </c>
      <c r="Z734" s="1" t="s">
        <v>4755</v>
      </c>
      <c r="AA734" s="1" t="s">
        <v>4755</v>
      </c>
      <c r="AB734" s="1">
        <f t="shared" si="54"/>
        <v>0</v>
      </c>
      <c r="AC734" s="1">
        <f t="shared" si="55"/>
        <v>2</v>
      </c>
      <c r="AD734" s="59" t="s">
        <v>4755</v>
      </c>
      <c r="AE734" s="58">
        <v>1</v>
      </c>
      <c r="AF734" s="48">
        <v>99.29</v>
      </c>
      <c r="AG734" s="6"/>
      <c r="AH734" s="72"/>
      <c r="AI734" s="73"/>
      <c r="AJ734" s="74"/>
      <c r="AK734" s="73"/>
    </row>
    <row r="735" spans="1:37">
      <c r="A735" s="7" t="s">
        <v>1392</v>
      </c>
      <c r="B735" s="8" t="s">
        <v>1393</v>
      </c>
      <c r="C735" s="8" t="s">
        <v>1394</v>
      </c>
      <c r="D735" s="8" t="s">
        <v>1395</v>
      </c>
      <c r="E735" s="96" t="s">
        <v>104</v>
      </c>
      <c r="F735" s="9">
        <v>0</v>
      </c>
      <c r="G735" s="3">
        <v>40</v>
      </c>
      <c r="H735" s="75" t="s">
        <v>652</v>
      </c>
      <c r="I735" s="97" t="s">
        <v>1396</v>
      </c>
      <c r="M735" s="1" t="s">
        <v>4754</v>
      </c>
      <c r="N735" s="1" t="s">
        <v>4754</v>
      </c>
      <c r="O735" s="1" t="s">
        <v>4754</v>
      </c>
      <c r="P735" s="1">
        <f t="shared" si="52"/>
        <v>0</v>
      </c>
      <c r="Q735" s="1">
        <f t="shared" si="53"/>
        <v>0</v>
      </c>
      <c r="R735" s="56"/>
      <c r="S735" s="57">
        <v>0</v>
      </c>
      <c r="T735" s="47"/>
      <c r="U735" s="49"/>
      <c r="Y735" s="1" t="s">
        <v>4754</v>
      </c>
      <c r="Z735" s="1" t="s">
        <v>4754</v>
      </c>
      <c r="AA735" s="1" t="s">
        <v>4754</v>
      </c>
      <c r="AB735" s="1">
        <f t="shared" si="54"/>
        <v>0</v>
      </c>
      <c r="AC735" s="1">
        <f t="shared" si="55"/>
        <v>0</v>
      </c>
      <c r="AD735" s="59"/>
      <c r="AE735" s="58">
        <v>0</v>
      </c>
      <c r="AF735" s="48"/>
      <c r="AG735" s="6"/>
      <c r="AH735" s="72"/>
      <c r="AI735" s="73"/>
      <c r="AJ735" s="74"/>
      <c r="AK735" s="73"/>
    </row>
    <row r="736" spans="1:37">
      <c r="A736" s="7" t="s">
        <v>1397</v>
      </c>
      <c r="B736" s="8" t="s">
        <v>1398</v>
      </c>
      <c r="C736" s="8" t="s">
        <v>1399</v>
      </c>
      <c r="D736" s="8" t="s">
        <v>1400</v>
      </c>
      <c r="E736" s="96" t="s">
        <v>104</v>
      </c>
      <c r="F736" s="9">
        <v>0</v>
      </c>
      <c r="G736" s="3">
        <v>75</v>
      </c>
      <c r="H736" s="75" t="s">
        <v>66</v>
      </c>
      <c r="I736" s="97" t="s">
        <v>1401</v>
      </c>
      <c r="M736" s="1" t="s">
        <v>4754</v>
      </c>
      <c r="N736" s="1" t="s">
        <v>4756</v>
      </c>
      <c r="O736" s="1" t="s">
        <v>4754</v>
      </c>
      <c r="P736" s="1">
        <f t="shared" si="52"/>
        <v>1</v>
      </c>
      <c r="Q736" s="1">
        <f t="shared" si="53"/>
        <v>0</v>
      </c>
      <c r="R736" s="56" t="s">
        <v>4756</v>
      </c>
      <c r="S736" s="57">
        <v>0</v>
      </c>
      <c r="T736" s="47"/>
      <c r="U736" s="49"/>
      <c r="Y736" s="1" t="s">
        <v>4754</v>
      </c>
      <c r="Z736" s="1" t="s">
        <v>4754</v>
      </c>
      <c r="AA736" s="1" t="s">
        <v>4754</v>
      </c>
      <c r="AB736" s="1">
        <f t="shared" si="54"/>
        <v>0</v>
      </c>
      <c r="AC736" s="1">
        <f t="shared" si="55"/>
        <v>0</v>
      </c>
      <c r="AD736" s="59"/>
      <c r="AE736" s="58">
        <v>0</v>
      </c>
      <c r="AF736" s="48"/>
      <c r="AG736" s="6"/>
      <c r="AH736" s="72"/>
      <c r="AI736" s="73"/>
      <c r="AJ736" s="74"/>
      <c r="AK736" s="73"/>
    </row>
    <row r="737" spans="1:37">
      <c r="A737" s="7" t="s">
        <v>1414</v>
      </c>
      <c r="B737" s="8" t="s">
        <v>1415</v>
      </c>
      <c r="C737" s="8" t="s">
        <v>1416</v>
      </c>
      <c r="D737" s="8" t="s">
        <v>1417</v>
      </c>
      <c r="E737" s="96" t="s">
        <v>104</v>
      </c>
      <c r="F737" s="9" t="s">
        <v>1418</v>
      </c>
      <c r="G737" s="3">
        <v>99</v>
      </c>
      <c r="H737" s="75" t="s">
        <v>177</v>
      </c>
      <c r="I737" s="97" t="s">
        <v>1419</v>
      </c>
      <c r="M737" s="1" t="s">
        <v>4754</v>
      </c>
      <c r="N737" s="1" t="s">
        <v>4754</v>
      </c>
      <c r="O737" s="1" t="s">
        <v>4754</v>
      </c>
      <c r="P737" s="1">
        <f t="shared" si="52"/>
        <v>0</v>
      </c>
      <c r="Q737" s="1">
        <f t="shared" si="53"/>
        <v>0</v>
      </c>
      <c r="R737" s="56"/>
      <c r="S737" s="57">
        <v>0</v>
      </c>
      <c r="T737" s="47"/>
      <c r="U737" s="49"/>
      <c r="Y737" s="1" t="s">
        <v>4754</v>
      </c>
      <c r="Z737" s="1" t="s">
        <v>4754</v>
      </c>
      <c r="AA737" s="1" t="s">
        <v>4756</v>
      </c>
      <c r="AB737" s="1">
        <f t="shared" si="54"/>
        <v>1</v>
      </c>
      <c r="AC737" s="1">
        <f t="shared" si="55"/>
        <v>0</v>
      </c>
      <c r="AD737" s="59" t="s">
        <v>4756</v>
      </c>
      <c r="AE737" s="58">
        <v>0</v>
      </c>
      <c r="AF737" s="48"/>
      <c r="AG737" s="6"/>
      <c r="AH737" s="72"/>
      <c r="AI737" s="73"/>
      <c r="AJ737" s="74"/>
      <c r="AK737" s="73"/>
    </row>
    <row r="738" spans="1:37">
      <c r="A738" s="7" t="s">
        <v>1447</v>
      </c>
      <c r="B738" s="8" t="s">
        <v>1448</v>
      </c>
      <c r="C738" s="8" t="s">
        <v>1449</v>
      </c>
      <c r="D738" s="8" t="s">
        <v>1450</v>
      </c>
      <c r="E738" s="96" t="s">
        <v>13</v>
      </c>
      <c r="F738" s="9" t="s">
        <v>1451</v>
      </c>
      <c r="G738" s="3">
        <v>2</v>
      </c>
      <c r="H738" s="75" t="s">
        <v>15</v>
      </c>
      <c r="I738" s="97" t="s">
        <v>1452</v>
      </c>
      <c r="M738" s="1" t="s">
        <v>4755</v>
      </c>
      <c r="N738" s="1" t="s">
        <v>4754</v>
      </c>
      <c r="O738" s="1" t="s">
        <v>4754</v>
      </c>
      <c r="P738" s="1">
        <f t="shared" si="52"/>
        <v>0</v>
      </c>
      <c r="Q738" s="1">
        <f t="shared" si="53"/>
        <v>1</v>
      </c>
      <c r="R738" s="56" t="s">
        <v>4755</v>
      </c>
      <c r="S738" s="57">
        <v>0</v>
      </c>
      <c r="T738" s="47"/>
      <c r="U738" s="49"/>
      <c r="Y738" s="1" t="s">
        <v>4754</v>
      </c>
      <c r="Z738" s="1" t="s">
        <v>4754</v>
      </c>
      <c r="AA738" s="1" t="s">
        <v>4754</v>
      </c>
      <c r="AB738" s="1">
        <f t="shared" si="54"/>
        <v>0</v>
      </c>
      <c r="AC738" s="1">
        <f t="shared" si="55"/>
        <v>0</v>
      </c>
      <c r="AD738" s="59"/>
      <c r="AE738" s="58">
        <v>0</v>
      </c>
      <c r="AF738" s="48"/>
      <c r="AG738" s="6"/>
      <c r="AH738" s="72"/>
      <c r="AI738" s="73"/>
      <c r="AJ738" s="74"/>
      <c r="AK738" s="73"/>
    </row>
    <row r="739" spans="1:37">
      <c r="A739" s="7" t="s">
        <v>1453</v>
      </c>
      <c r="B739" s="8" t="s">
        <v>1454</v>
      </c>
      <c r="C739" s="8" t="s">
        <v>1455</v>
      </c>
      <c r="D739" s="8" t="s">
        <v>1456</v>
      </c>
      <c r="E739" s="96" t="s">
        <v>13</v>
      </c>
      <c r="F739" s="9" t="s">
        <v>1457</v>
      </c>
      <c r="G739" s="3">
        <v>2</v>
      </c>
      <c r="H739" s="75" t="s">
        <v>15</v>
      </c>
      <c r="I739" s="97" t="s">
        <v>1458</v>
      </c>
      <c r="M739" s="1" t="s">
        <v>4754</v>
      </c>
      <c r="N739" s="1" t="s">
        <v>4755</v>
      </c>
      <c r="O739" s="1" t="s">
        <v>4754</v>
      </c>
      <c r="P739" s="1">
        <f t="shared" si="52"/>
        <v>0</v>
      </c>
      <c r="Q739" s="1">
        <f t="shared" si="53"/>
        <v>1</v>
      </c>
      <c r="R739" s="56" t="s">
        <v>4755</v>
      </c>
      <c r="S739" s="57">
        <v>0</v>
      </c>
      <c r="T739" s="47"/>
      <c r="U739" s="49"/>
      <c r="Y739" s="1" t="s">
        <v>4754</v>
      </c>
      <c r="Z739" s="1" t="s">
        <v>4754</v>
      </c>
      <c r="AA739" s="1" t="s">
        <v>4754</v>
      </c>
      <c r="AB739" s="1">
        <f t="shared" si="54"/>
        <v>0</v>
      </c>
      <c r="AC739" s="1">
        <f t="shared" si="55"/>
        <v>0</v>
      </c>
      <c r="AD739" s="59"/>
      <c r="AE739" s="58">
        <v>0</v>
      </c>
      <c r="AF739" s="48"/>
      <c r="AG739" s="6"/>
      <c r="AH739" s="72"/>
      <c r="AI739" s="73"/>
      <c r="AJ739" s="74"/>
      <c r="AK739" s="73"/>
    </row>
    <row r="740" spans="1:37">
      <c r="A740" s="7" t="s">
        <v>1540</v>
      </c>
      <c r="B740" s="8" t="s">
        <v>1541</v>
      </c>
      <c r="C740" s="8" t="s">
        <v>1542</v>
      </c>
      <c r="D740" s="8" t="s">
        <v>1543</v>
      </c>
      <c r="E740" s="96" t="s">
        <v>40</v>
      </c>
      <c r="F740" s="9" t="s">
        <v>1544</v>
      </c>
      <c r="G740" s="3">
        <v>2</v>
      </c>
      <c r="H740" s="75" t="s">
        <v>15</v>
      </c>
      <c r="I740" s="97" t="s">
        <v>1545</v>
      </c>
      <c r="M740" s="1" t="s">
        <v>4754</v>
      </c>
      <c r="N740" s="1" t="s">
        <v>4755</v>
      </c>
      <c r="O740" s="1" t="s">
        <v>4754</v>
      </c>
      <c r="P740" s="1">
        <f t="shared" si="52"/>
        <v>0</v>
      </c>
      <c r="Q740" s="1">
        <f t="shared" si="53"/>
        <v>1</v>
      </c>
      <c r="R740" s="56" t="s">
        <v>4755</v>
      </c>
      <c r="S740" s="57">
        <v>0</v>
      </c>
      <c r="T740" s="47"/>
      <c r="U740" s="49"/>
      <c r="Y740" s="1" t="s">
        <v>4754</v>
      </c>
      <c r="Z740" s="1" t="s">
        <v>4755</v>
      </c>
      <c r="AA740" s="1" t="s">
        <v>4754</v>
      </c>
      <c r="AB740" s="1">
        <f t="shared" si="54"/>
        <v>0</v>
      </c>
      <c r="AC740" s="1">
        <f t="shared" si="55"/>
        <v>1</v>
      </c>
      <c r="AD740" s="59" t="s">
        <v>4755</v>
      </c>
      <c r="AE740" s="58">
        <v>0</v>
      </c>
      <c r="AF740" s="48"/>
      <c r="AG740" s="6"/>
      <c r="AH740" s="72"/>
      <c r="AI740" s="73"/>
      <c r="AJ740" s="74"/>
      <c r="AK740" s="73"/>
    </row>
    <row r="741" spans="1:37">
      <c r="A741" s="7" t="s">
        <v>1558</v>
      </c>
      <c r="B741" s="8" t="s">
        <v>1559</v>
      </c>
      <c r="C741" s="8" t="s">
        <v>1560</v>
      </c>
      <c r="D741" s="8" t="s">
        <v>1561</v>
      </c>
      <c r="E741" s="96" t="s">
        <v>64</v>
      </c>
      <c r="F741" s="9">
        <v>0</v>
      </c>
      <c r="G741" s="3">
        <v>61</v>
      </c>
      <c r="H741" s="75" t="s">
        <v>170</v>
      </c>
      <c r="I741" s="97" t="s">
        <v>1562</v>
      </c>
      <c r="M741" s="1" t="s">
        <v>4754</v>
      </c>
      <c r="N741" s="1" t="s">
        <v>4754</v>
      </c>
      <c r="O741" s="1" t="s">
        <v>4754</v>
      </c>
      <c r="P741" s="1">
        <f t="shared" si="52"/>
        <v>0</v>
      </c>
      <c r="Q741" s="1">
        <f t="shared" si="53"/>
        <v>0</v>
      </c>
      <c r="R741" s="56"/>
      <c r="S741" s="57">
        <v>0</v>
      </c>
      <c r="T741" s="47"/>
      <c r="U741" s="49"/>
      <c r="Y741" s="1" t="s">
        <v>4754</v>
      </c>
      <c r="Z741" s="1" t="s">
        <v>4754</v>
      </c>
      <c r="AA741" s="1" t="s">
        <v>4754</v>
      </c>
      <c r="AB741" s="1">
        <f t="shared" si="54"/>
        <v>0</v>
      </c>
      <c r="AC741" s="1">
        <f t="shared" si="55"/>
        <v>0</v>
      </c>
      <c r="AD741" s="59"/>
      <c r="AE741" s="58">
        <v>0</v>
      </c>
      <c r="AF741" s="48"/>
      <c r="AG741" s="6"/>
      <c r="AH741" s="72"/>
      <c r="AI741" s="73"/>
      <c r="AJ741" s="74"/>
      <c r="AK741" s="73"/>
    </row>
    <row r="742" spans="1:37">
      <c r="A742" s="7" t="s">
        <v>1574</v>
      </c>
      <c r="B742" s="8" t="s">
        <v>1575</v>
      </c>
      <c r="C742" s="8" t="s">
        <v>1576</v>
      </c>
      <c r="D742" s="8" t="s">
        <v>1577</v>
      </c>
      <c r="E742" s="96" t="s">
        <v>64</v>
      </c>
      <c r="F742" s="9" t="s">
        <v>1578</v>
      </c>
      <c r="G742" s="3">
        <v>9</v>
      </c>
      <c r="H742" s="75" t="s">
        <v>15</v>
      </c>
      <c r="I742" s="97" t="s">
        <v>1579</v>
      </c>
      <c r="M742" s="1" t="s">
        <v>4754</v>
      </c>
      <c r="N742" s="1" t="s">
        <v>4754</v>
      </c>
      <c r="O742" s="1" t="s">
        <v>4756</v>
      </c>
      <c r="P742" s="1">
        <f t="shared" si="52"/>
        <v>1</v>
      </c>
      <c r="Q742" s="1">
        <f t="shared" si="53"/>
        <v>0</v>
      </c>
      <c r="R742" s="56" t="s">
        <v>4756</v>
      </c>
      <c r="S742" s="57">
        <v>0</v>
      </c>
      <c r="T742" s="47"/>
      <c r="U742" s="49"/>
      <c r="Y742" s="1" t="s">
        <v>4754</v>
      </c>
      <c r="Z742" s="1" t="s">
        <v>4754</v>
      </c>
      <c r="AA742" s="1" t="s">
        <v>4754</v>
      </c>
      <c r="AB742" s="1">
        <f t="shared" si="54"/>
        <v>0</v>
      </c>
      <c r="AC742" s="1">
        <f t="shared" si="55"/>
        <v>0</v>
      </c>
      <c r="AD742" s="59"/>
      <c r="AE742" s="58">
        <v>0</v>
      </c>
      <c r="AF742" s="48"/>
      <c r="AG742" s="6"/>
      <c r="AH742" s="72"/>
      <c r="AI742" s="73"/>
      <c r="AJ742" s="74"/>
      <c r="AK742" s="73"/>
    </row>
    <row r="743" spans="1:37">
      <c r="A743" s="7" t="s">
        <v>1607</v>
      </c>
      <c r="B743" s="8" t="s">
        <v>1608</v>
      </c>
      <c r="C743" s="8" t="s">
        <v>1609</v>
      </c>
      <c r="D743" s="8" t="s">
        <v>1610</v>
      </c>
      <c r="E743" s="96" t="s">
        <v>40</v>
      </c>
      <c r="F743" s="9">
        <v>0</v>
      </c>
      <c r="G743" s="3">
        <v>1</v>
      </c>
      <c r="H743" s="75" t="s">
        <v>34</v>
      </c>
      <c r="I743" s="97" t="s">
        <v>1611</v>
      </c>
      <c r="M743" s="1" t="s">
        <v>4754</v>
      </c>
      <c r="N743" s="1" t="s">
        <v>4755</v>
      </c>
      <c r="O743" s="1" t="s">
        <v>4754</v>
      </c>
      <c r="P743" s="1">
        <f t="shared" si="52"/>
        <v>0</v>
      </c>
      <c r="Q743" s="1">
        <f t="shared" si="53"/>
        <v>1</v>
      </c>
      <c r="R743" s="56" t="s">
        <v>4755</v>
      </c>
      <c r="S743" s="57">
        <v>0</v>
      </c>
      <c r="T743" s="47"/>
      <c r="U743" s="49"/>
      <c r="Y743" s="1" t="s">
        <v>4754</v>
      </c>
      <c r="Z743" s="1" t="s">
        <v>4754</v>
      </c>
      <c r="AA743" s="1" t="s">
        <v>4754</v>
      </c>
      <c r="AB743" s="1">
        <f t="shared" si="54"/>
        <v>0</v>
      </c>
      <c r="AC743" s="1">
        <f t="shared" si="55"/>
        <v>0</v>
      </c>
      <c r="AD743" s="59"/>
      <c r="AE743" s="58">
        <v>0</v>
      </c>
      <c r="AF743" s="48"/>
      <c r="AG743" s="6"/>
      <c r="AH743" s="72"/>
      <c r="AI743" s="73"/>
      <c r="AJ743" s="74"/>
      <c r="AK743" s="73"/>
    </row>
    <row r="744" spans="1:37">
      <c r="A744" s="7" t="s">
        <v>1623</v>
      </c>
      <c r="B744" s="8" t="s">
        <v>1624</v>
      </c>
      <c r="C744" s="8" t="s">
        <v>1625</v>
      </c>
      <c r="D744" s="8" t="s">
        <v>1626</v>
      </c>
      <c r="E744" s="96" t="s">
        <v>64</v>
      </c>
      <c r="F744" s="9">
        <v>0</v>
      </c>
      <c r="G744" s="3">
        <v>2</v>
      </c>
      <c r="H744" s="75" t="s">
        <v>15</v>
      </c>
      <c r="I744" s="97" t="s">
        <v>1627</v>
      </c>
      <c r="M744" s="1" t="s">
        <v>4754</v>
      </c>
      <c r="N744" s="1" t="s">
        <v>4755</v>
      </c>
      <c r="O744" s="1" t="s">
        <v>4754</v>
      </c>
      <c r="P744" s="1">
        <f t="shared" si="52"/>
        <v>0</v>
      </c>
      <c r="Q744" s="1">
        <f t="shared" si="53"/>
        <v>1</v>
      </c>
      <c r="R744" s="56" t="s">
        <v>4755</v>
      </c>
      <c r="S744" s="57">
        <v>0</v>
      </c>
      <c r="T744" s="47"/>
      <c r="U744" s="49"/>
      <c r="Y744" s="1" t="s">
        <v>4754</v>
      </c>
      <c r="Z744" s="1" t="s">
        <v>4754</v>
      </c>
      <c r="AA744" s="1" t="s">
        <v>4754</v>
      </c>
      <c r="AB744" s="1">
        <f t="shared" si="54"/>
        <v>0</v>
      </c>
      <c r="AC744" s="1">
        <f t="shared" si="55"/>
        <v>0</v>
      </c>
      <c r="AD744" s="59"/>
      <c r="AE744" s="58">
        <v>0</v>
      </c>
      <c r="AF744" s="48"/>
      <c r="AG744" s="6"/>
      <c r="AH744" s="72"/>
      <c r="AI744" s="73"/>
      <c r="AJ744" s="74"/>
      <c r="AK744" s="73"/>
    </row>
    <row r="745" spans="1:37">
      <c r="A745" s="7" t="s">
        <v>1644</v>
      </c>
      <c r="B745" s="8" t="s">
        <v>1645</v>
      </c>
      <c r="C745" s="8" t="s">
        <v>1646</v>
      </c>
      <c r="D745" s="8" t="s">
        <v>1647</v>
      </c>
      <c r="E745" s="96" t="s">
        <v>27</v>
      </c>
      <c r="F745" s="9" t="s">
        <v>1648</v>
      </c>
      <c r="G745" s="3">
        <v>1</v>
      </c>
      <c r="H745" s="75" t="s">
        <v>34</v>
      </c>
      <c r="I745" s="97" t="s">
        <v>1649</v>
      </c>
      <c r="M745" s="1" t="s">
        <v>4755</v>
      </c>
      <c r="N745" s="1" t="s">
        <v>4754</v>
      </c>
      <c r="O745" s="1" t="s">
        <v>4754</v>
      </c>
      <c r="P745" s="1">
        <f t="shared" si="52"/>
        <v>0</v>
      </c>
      <c r="Q745" s="1">
        <f t="shared" si="53"/>
        <v>1</v>
      </c>
      <c r="R745" s="56" t="s">
        <v>4755</v>
      </c>
      <c r="S745" s="57">
        <v>0</v>
      </c>
      <c r="T745" s="47"/>
      <c r="U745" s="49"/>
      <c r="Y745" s="1" t="s">
        <v>4754</v>
      </c>
      <c r="Z745" s="1" t="s">
        <v>4754</v>
      </c>
      <c r="AA745" s="1" t="s">
        <v>4754</v>
      </c>
      <c r="AB745" s="1">
        <f t="shared" si="54"/>
        <v>0</v>
      </c>
      <c r="AC745" s="1">
        <f t="shared" si="55"/>
        <v>0</v>
      </c>
      <c r="AD745" s="59"/>
      <c r="AE745" s="58">
        <v>0</v>
      </c>
      <c r="AF745" s="48"/>
      <c r="AG745" s="6"/>
      <c r="AH745" s="72"/>
      <c r="AI745" s="73"/>
      <c r="AJ745" s="74"/>
      <c r="AK745" s="73"/>
    </row>
    <row r="746" spans="1:37">
      <c r="A746" s="7" t="s">
        <v>1655</v>
      </c>
      <c r="B746" s="8" t="s">
        <v>1656</v>
      </c>
      <c r="C746" s="8" t="s">
        <v>1657</v>
      </c>
      <c r="D746" s="8" t="s">
        <v>1658</v>
      </c>
      <c r="E746" s="96" t="s">
        <v>697</v>
      </c>
      <c r="F746" s="9" t="s">
        <v>1659</v>
      </c>
      <c r="G746" s="3">
        <v>102</v>
      </c>
      <c r="H746" s="75" t="s">
        <v>8</v>
      </c>
      <c r="I746" s="97" t="s">
        <v>1660</v>
      </c>
      <c r="M746" s="1" t="s">
        <v>4754</v>
      </c>
      <c r="N746" s="1" t="s">
        <v>4756</v>
      </c>
      <c r="O746" s="1" t="s">
        <v>4754</v>
      </c>
      <c r="P746" s="1">
        <f t="shared" si="52"/>
        <v>1</v>
      </c>
      <c r="Q746" s="1">
        <f t="shared" si="53"/>
        <v>0</v>
      </c>
      <c r="R746" s="56" t="s">
        <v>4756</v>
      </c>
      <c r="S746" s="57">
        <v>0</v>
      </c>
      <c r="T746" s="47"/>
      <c r="U746" s="49"/>
      <c r="Y746" s="1" t="s">
        <v>4754</v>
      </c>
      <c r="Z746" s="1" t="s">
        <v>4754</v>
      </c>
      <c r="AA746" s="1" t="s">
        <v>4754</v>
      </c>
      <c r="AB746" s="1">
        <f t="shared" si="54"/>
        <v>0</v>
      </c>
      <c r="AC746" s="1">
        <f t="shared" si="55"/>
        <v>0</v>
      </c>
      <c r="AD746" s="59"/>
      <c r="AE746" s="58">
        <v>0</v>
      </c>
      <c r="AF746" s="48"/>
      <c r="AG746" s="6"/>
      <c r="AH746" s="72"/>
      <c r="AI746" s="73"/>
      <c r="AJ746" s="74"/>
      <c r="AK746" s="73"/>
    </row>
    <row r="747" spans="1:37">
      <c r="A747" s="7" t="s">
        <v>1741</v>
      </c>
      <c r="B747" s="8" t="s">
        <v>1742</v>
      </c>
      <c r="C747" s="8" t="s">
        <v>1743</v>
      </c>
      <c r="D747" s="8" t="s">
        <v>1744</v>
      </c>
      <c r="E747" s="96" t="s">
        <v>13</v>
      </c>
      <c r="F747" s="9" t="s">
        <v>1745</v>
      </c>
      <c r="G747" s="3">
        <v>2</v>
      </c>
      <c r="H747" s="75" t="s">
        <v>15</v>
      </c>
      <c r="I747" s="97" t="s">
        <v>1746</v>
      </c>
      <c r="M747" s="1" t="s">
        <v>4754</v>
      </c>
      <c r="N747" s="1" t="s">
        <v>4754</v>
      </c>
      <c r="O747" s="1" t="s">
        <v>4755</v>
      </c>
      <c r="P747" s="1">
        <f t="shared" si="52"/>
        <v>0</v>
      </c>
      <c r="Q747" s="1">
        <f t="shared" si="53"/>
        <v>1</v>
      </c>
      <c r="R747" s="56" t="s">
        <v>4755</v>
      </c>
      <c r="S747" s="57">
        <v>0</v>
      </c>
      <c r="T747" s="47"/>
      <c r="U747" s="49"/>
      <c r="Y747" s="1" t="s">
        <v>4754</v>
      </c>
      <c r="Z747" s="1" t="s">
        <v>4754</v>
      </c>
      <c r="AA747" s="1" t="s">
        <v>4754</v>
      </c>
      <c r="AB747" s="1">
        <f t="shared" si="54"/>
        <v>0</v>
      </c>
      <c r="AC747" s="1">
        <f t="shared" si="55"/>
        <v>0</v>
      </c>
      <c r="AD747" s="59"/>
      <c r="AE747" s="58">
        <v>0</v>
      </c>
      <c r="AF747" s="48"/>
      <c r="AG747" s="6"/>
      <c r="AH747" s="72"/>
      <c r="AI747" s="73"/>
      <c r="AJ747" s="74"/>
      <c r="AK747" s="73"/>
    </row>
    <row r="748" spans="1:37">
      <c r="A748" s="7" t="s">
        <v>1752</v>
      </c>
      <c r="B748" s="8" t="s">
        <v>1753</v>
      </c>
      <c r="C748" s="8" t="s">
        <v>1754</v>
      </c>
      <c r="D748" s="8" t="s">
        <v>1755</v>
      </c>
      <c r="E748" s="96" t="s">
        <v>104</v>
      </c>
      <c r="F748" s="9" t="s">
        <v>1756</v>
      </c>
      <c r="G748" s="3">
        <v>43</v>
      </c>
      <c r="H748" s="75" t="s">
        <v>652</v>
      </c>
      <c r="I748" s="97" t="s">
        <v>1757</v>
      </c>
      <c r="M748" s="1" t="s">
        <v>4754</v>
      </c>
      <c r="N748" s="1" t="s">
        <v>4754</v>
      </c>
      <c r="O748" s="1" t="s">
        <v>4754</v>
      </c>
      <c r="P748" s="1">
        <f t="shared" si="52"/>
        <v>0</v>
      </c>
      <c r="Q748" s="1">
        <f t="shared" si="53"/>
        <v>0</v>
      </c>
      <c r="R748" s="56"/>
      <c r="S748" s="57">
        <v>0</v>
      </c>
      <c r="T748" s="47"/>
      <c r="U748" s="49"/>
      <c r="Y748" s="1" t="s">
        <v>4756</v>
      </c>
      <c r="Z748" s="1" t="s">
        <v>4754</v>
      </c>
      <c r="AA748" s="1" t="s">
        <v>4754</v>
      </c>
      <c r="AB748" s="1">
        <f t="shared" si="54"/>
        <v>1</v>
      </c>
      <c r="AC748" s="1">
        <f t="shared" si="55"/>
        <v>0</v>
      </c>
      <c r="AD748" s="59" t="s">
        <v>4756</v>
      </c>
      <c r="AE748" s="58">
        <v>0</v>
      </c>
      <c r="AF748" s="48"/>
      <c r="AG748" s="6"/>
      <c r="AH748" s="72"/>
      <c r="AI748" s="73"/>
      <c r="AJ748" s="74"/>
      <c r="AK748" s="73"/>
    </row>
    <row r="749" spans="1:37">
      <c r="A749" s="7" t="s">
        <v>1812</v>
      </c>
      <c r="B749" s="8" t="s">
        <v>1813</v>
      </c>
      <c r="C749" s="8" t="s">
        <v>1814</v>
      </c>
      <c r="D749" s="8" t="s">
        <v>1815</v>
      </c>
      <c r="E749" s="96" t="s">
        <v>13</v>
      </c>
      <c r="F749" s="9" t="s">
        <v>1816</v>
      </c>
      <c r="G749" s="3">
        <v>1</v>
      </c>
      <c r="H749" s="75" t="s">
        <v>34</v>
      </c>
      <c r="I749" s="97" t="s">
        <v>1817</v>
      </c>
      <c r="M749" s="1" t="s">
        <v>4754</v>
      </c>
      <c r="N749" s="1" t="s">
        <v>4754</v>
      </c>
      <c r="O749" s="1" t="s">
        <v>4754</v>
      </c>
      <c r="P749" s="1">
        <f t="shared" si="52"/>
        <v>0</v>
      </c>
      <c r="Q749" s="1">
        <f t="shared" si="53"/>
        <v>0</v>
      </c>
      <c r="R749" s="56"/>
      <c r="S749" s="57">
        <v>0</v>
      </c>
      <c r="T749" s="47"/>
      <c r="U749" s="49"/>
      <c r="Y749" s="1" t="s">
        <v>4754</v>
      </c>
      <c r="Z749" s="1" t="s">
        <v>4754</v>
      </c>
      <c r="AA749" s="1" t="s">
        <v>4754</v>
      </c>
      <c r="AB749" s="1">
        <f t="shared" si="54"/>
        <v>0</v>
      </c>
      <c r="AC749" s="1">
        <f t="shared" si="55"/>
        <v>0</v>
      </c>
      <c r="AD749" s="59"/>
      <c r="AE749" s="58">
        <v>0</v>
      </c>
      <c r="AF749" s="48"/>
      <c r="AG749" s="6"/>
      <c r="AH749" s="72"/>
      <c r="AI749" s="73"/>
      <c r="AJ749" s="74"/>
      <c r="AK749" s="73"/>
    </row>
    <row r="750" spans="1:37">
      <c r="A750" s="7" t="s">
        <v>1812</v>
      </c>
      <c r="B750" s="8" t="s">
        <v>1813</v>
      </c>
      <c r="C750" s="8" t="s">
        <v>1814</v>
      </c>
      <c r="D750" s="8" t="s">
        <v>1815</v>
      </c>
      <c r="E750" s="96" t="s">
        <v>13</v>
      </c>
      <c r="F750" s="9" t="s">
        <v>1816</v>
      </c>
      <c r="G750" s="3">
        <v>48</v>
      </c>
      <c r="H750" s="75" t="s">
        <v>1818</v>
      </c>
      <c r="I750" s="97" t="s">
        <v>1819</v>
      </c>
      <c r="M750" s="1" t="s">
        <v>4754</v>
      </c>
      <c r="N750" s="1" t="s">
        <v>4754</v>
      </c>
      <c r="O750" s="1" t="s">
        <v>4754</v>
      </c>
      <c r="P750" s="1">
        <f t="shared" si="52"/>
        <v>0</v>
      </c>
      <c r="Q750" s="1">
        <f t="shared" si="53"/>
        <v>0</v>
      </c>
      <c r="R750" s="56"/>
      <c r="S750" s="57">
        <v>0</v>
      </c>
      <c r="T750" s="47"/>
      <c r="U750" s="49"/>
      <c r="Y750" s="1" t="s">
        <v>4754</v>
      </c>
      <c r="Z750" s="1" t="s">
        <v>4754</v>
      </c>
      <c r="AA750" s="1" t="s">
        <v>4756</v>
      </c>
      <c r="AB750" s="1">
        <f t="shared" si="54"/>
        <v>1</v>
      </c>
      <c r="AC750" s="1">
        <f t="shared" si="55"/>
        <v>0</v>
      </c>
      <c r="AD750" s="59" t="s">
        <v>4756</v>
      </c>
      <c r="AE750" s="58">
        <v>0</v>
      </c>
      <c r="AF750" s="48"/>
      <c r="AG750" s="6"/>
      <c r="AH750" s="72"/>
      <c r="AI750" s="73"/>
      <c r="AJ750" s="74"/>
      <c r="AK750" s="73"/>
    </row>
    <row r="751" spans="1:37">
      <c r="A751" s="7" t="s">
        <v>1860</v>
      </c>
      <c r="B751" s="8" t="s">
        <v>1861</v>
      </c>
      <c r="C751" s="8" t="s">
        <v>1862</v>
      </c>
      <c r="D751" s="8" t="s">
        <v>1863</v>
      </c>
      <c r="E751" s="96" t="s">
        <v>13</v>
      </c>
      <c r="F751" s="9" t="s">
        <v>1864</v>
      </c>
      <c r="G751" s="3">
        <v>56</v>
      </c>
      <c r="H751" s="75" t="s">
        <v>15</v>
      </c>
      <c r="I751" s="97" t="s">
        <v>1865</v>
      </c>
      <c r="M751" s="1" t="s">
        <v>4754</v>
      </c>
      <c r="N751" s="1" t="s">
        <v>4754</v>
      </c>
      <c r="O751" s="1" t="s">
        <v>4754</v>
      </c>
      <c r="P751" s="1">
        <f t="shared" si="52"/>
        <v>0</v>
      </c>
      <c r="Q751" s="1">
        <f t="shared" si="53"/>
        <v>0</v>
      </c>
      <c r="R751" s="56"/>
      <c r="S751" s="57">
        <v>0</v>
      </c>
      <c r="T751" s="47"/>
      <c r="U751" s="49"/>
      <c r="Y751" s="1" t="s">
        <v>4754</v>
      </c>
      <c r="Z751" s="1" t="s">
        <v>4754</v>
      </c>
      <c r="AA751" s="1" t="s">
        <v>4754</v>
      </c>
      <c r="AB751" s="1">
        <f t="shared" si="54"/>
        <v>0</v>
      </c>
      <c r="AC751" s="1">
        <f t="shared" si="55"/>
        <v>0</v>
      </c>
      <c r="AD751" s="59"/>
      <c r="AE751" s="58">
        <v>0</v>
      </c>
      <c r="AF751" s="48"/>
      <c r="AG751" s="6"/>
      <c r="AH751" s="72"/>
      <c r="AI751" s="73"/>
      <c r="AJ751" s="74"/>
      <c r="AK751" s="73"/>
    </row>
    <row r="752" spans="1:37">
      <c r="A752" s="7" t="s">
        <v>1889</v>
      </c>
      <c r="B752" s="8" t="s">
        <v>1890</v>
      </c>
      <c r="C752" s="8" t="s">
        <v>1891</v>
      </c>
      <c r="D752" s="8" t="s">
        <v>1892</v>
      </c>
      <c r="E752" s="96" t="s">
        <v>155</v>
      </c>
      <c r="F752" s="9" t="s">
        <v>1893</v>
      </c>
      <c r="G752" s="3">
        <v>2</v>
      </c>
      <c r="H752" s="75" t="s">
        <v>15</v>
      </c>
      <c r="I752" s="97" t="s">
        <v>1894</v>
      </c>
      <c r="M752" s="1" t="s">
        <v>4754</v>
      </c>
      <c r="N752" s="1" t="s">
        <v>4754</v>
      </c>
      <c r="O752" s="1" t="s">
        <v>4754</v>
      </c>
      <c r="P752" s="1">
        <f t="shared" si="52"/>
        <v>0</v>
      </c>
      <c r="Q752" s="1">
        <f t="shared" si="53"/>
        <v>0</v>
      </c>
      <c r="R752" s="56"/>
      <c r="S752" s="57">
        <v>0</v>
      </c>
      <c r="T752" s="47"/>
      <c r="U752" s="49"/>
      <c r="Y752" s="1" t="s">
        <v>4754</v>
      </c>
      <c r="Z752" s="1" t="s">
        <v>4754</v>
      </c>
      <c r="AA752" s="1" t="s">
        <v>4754</v>
      </c>
      <c r="AB752" s="1">
        <f t="shared" si="54"/>
        <v>0</v>
      </c>
      <c r="AC752" s="1">
        <f t="shared" si="55"/>
        <v>0</v>
      </c>
      <c r="AD752" s="59"/>
      <c r="AE752" s="58">
        <v>0</v>
      </c>
      <c r="AF752" s="48"/>
      <c r="AG752" s="6"/>
      <c r="AH752" s="72"/>
      <c r="AI752" s="73"/>
      <c r="AJ752" s="74"/>
      <c r="AK752" s="73"/>
    </row>
    <row r="753" spans="1:37">
      <c r="A753" s="7" t="s">
        <v>1907</v>
      </c>
      <c r="B753" s="8" t="s">
        <v>1908</v>
      </c>
      <c r="C753" s="8" t="s">
        <v>1909</v>
      </c>
      <c r="D753" s="8" t="s">
        <v>1910</v>
      </c>
      <c r="E753" s="96" t="s">
        <v>40</v>
      </c>
      <c r="F753" s="9">
        <v>0</v>
      </c>
      <c r="G753" s="3">
        <v>2</v>
      </c>
      <c r="H753" s="75" t="s">
        <v>15</v>
      </c>
      <c r="I753" s="97" t="s">
        <v>1911</v>
      </c>
      <c r="M753" s="1" t="s">
        <v>4754</v>
      </c>
      <c r="N753" s="1" t="s">
        <v>4754</v>
      </c>
      <c r="O753" s="1" t="s">
        <v>4754</v>
      </c>
      <c r="P753" s="1">
        <f t="shared" si="52"/>
        <v>0</v>
      </c>
      <c r="Q753" s="1">
        <f t="shared" si="53"/>
        <v>0</v>
      </c>
      <c r="R753" s="56"/>
      <c r="S753" s="57">
        <v>0</v>
      </c>
      <c r="T753" s="47"/>
      <c r="U753" s="49"/>
      <c r="Y753" s="1" t="s">
        <v>4754</v>
      </c>
      <c r="Z753" s="1" t="s">
        <v>4754</v>
      </c>
      <c r="AA753" s="1" t="s">
        <v>4754</v>
      </c>
      <c r="AB753" s="1">
        <f t="shared" si="54"/>
        <v>0</v>
      </c>
      <c r="AC753" s="1">
        <f t="shared" si="55"/>
        <v>0</v>
      </c>
      <c r="AD753" s="59"/>
      <c r="AE753" s="58">
        <v>0</v>
      </c>
      <c r="AF753" s="48"/>
      <c r="AG753" s="6"/>
      <c r="AH753" s="72"/>
      <c r="AI753" s="73"/>
      <c r="AJ753" s="74"/>
      <c r="AK753" s="73"/>
    </row>
    <row r="754" spans="1:37">
      <c r="A754" s="7" t="s">
        <v>1922</v>
      </c>
      <c r="B754" s="8" t="s">
        <v>1923</v>
      </c>
      <c r="C754" s="8" t="s">
        <v>1924</v>
      </c>
      <c r="D754" s="8" t="s">
        <v>1925</v>
      </c>
      <c r="E754" s="96" t="s">
        <v>40</v>
      </c>
      <c r="F754" s="9" t="s">
        <v>1926</v>
      </c>
      <c r="G754" s="3">
        <v>2</v>
      </c>
      <c r="H754" s="75" t="s">
        <v>15</v>
      </c>
      <c r="I754" s="97" t="s">
        <v>1927</v>
      </c>
      <c r="M754" s="1" t="s">
        <v>4754</v>
      </c>
      <c r="N754" s="1" t="s">
        <v>4754</v>
      </c>
      <c r="O754" s="1" t="s">
        <v>4754</v>
      </c>
      <c r="P754" s="1">
        <f t="shared" si="52"/>
        <v>0</v>
      </c>
      <c r="Q754" s="1">
        <f t="shared" si="53"/>
        <v>0</v>
      </c>
      <c r="R754" s="56"/>
      <c r="S754" s="57">
        <v>0</v>
      </c>
      <c r="T754" s="47"/>
      <c r="U754" s="49"/>
      <c r="Y754" s="1" t="s">
        <v>4754</v>
      </c>
      <c r="Z754" s="1" t="s">
        <v>4754</v>
      </c>
      <c r="AA754" s="1" t="s">
        <v>4754</v>
      </c>
      <c r="AB754" s="1">
        <f t="shared" si="54"/>
        <v>0</v>
      </c>
      <c r="AC754" s="1">
        <f t="shared" si="55"/>
        <v>0</v>
      </c>
      <c r="AD754" s="59"/>
      <c r="AE754" s="58">
        <v>0</v>
      </c>
      <c r="AF754" s="48"/>
      <c r="AG754" s="6"/>
      <c r="AH754" s="72"/>
      <c r="AI754" s="73"/>
      <c r="AJ754" s="74"/>
      <c r="AK754" s="73"/>
    </row>
    <row r="755" spans="1:37">
      <c r="A755" s="7" t="s">
        <v>1928</v>
      </c>
      <c r="B755" s="8" t="s">
        <v>1929</v>
      </c>
      <c r="C755" s="8" t="s">
        <v>1930</v>
      </c>
      <c r="D755" s="8" t="s">
        <v>1931</v>
      </c>
      <c r="E755" s="96" t="s">
        <v>64</v>
      </c>
      <c r="F755" s="9" t="s">
        <v>1932</v>
      </c>
      <c r="G755" s="3">
        <v>36</v>
      </c>
      <c r="H755" s="75" t="s">
        <v>177</v>
      </c>
      <c r="I755" s="97" t="s">
        <v>1934</v>
      </c>
      <c r="M755" s="1" t="s">
        <v>4754</v>
      </c>
      <c r="N755" s="1" t="s">
        <v>4754</v>
      </c>
      <c r="O755" s="1" t="s">
        <v>4756</v>
      </c>
      <c r="P755" s="1">
        <f t="shared" si="52"/>
        <v>1</v>
      </c>
      <c r="Q755" s="1">
        <f t="shared" si="53"/>
        <v>0</v>
      </c>
      <c r="R755" s="56" t="s">
        <v>4756</v>
      </c>
      <c r="S755" s="57">
        <v>0</v>
      </c>
      <c r="T755" s="47"/>
      <c r="U755" s="49"/>
      <c r="Y755" s="1" t="s">
        <v>4754</v>
      </c>
      <c r="Z755" s="1" t="s">
        <v>4754</v>
      </c>
      <c r="AA755" s="1" t="s">
        <v>4754</v>
      </c>
      <c r="AB755" s="1">
        <f t="shared" si="54"/>
        <v>0</v>
      </c>
      <c r="AC755" s="1">
        <f t="shared" si="55"/>
        <v>0</v>
      </c>
      <c r="AD755" s="59"/>
      <c r="AE755" s="58">
        <v>0</v>
      </c>
      <c r="AF755" s="48"/>
      <c r="AG755" s="6"/>
      <c r="AH755" s="72"/>
      <c r="AI755" s="73"/>
      <c r="AJ755" s="74"/>
      <c r="AK755" s="73"/>
    </row>
    <row r="756" spans="1:37">
      <c r="A756" s="7" t="s">
        <v>1928</v>
      </c>
      <c r="B756" s="8" t="s">
        <v>1929</v>
      </c>
      <c r="C756" s="8" t="s">
        <v>1930</v>
      </c>
      <c r="D756" s="8" t="s">
        <v>1931</v>
      </c>
      <c r="E756" s="96" t="s">
        <v>64</v>
      </c>
      <c r="F756" s="9" t="s">
        <v>1932</v>
      </c>
      <c r="G756" s="3">
        <v>37</v>
      </c>
      <c r="H756" s="75" t="s">
        <v>66</v>
      </c>
      <c r="I756" s="97" t="s">
        <v>1933</v>
      </c>
      <c r="M756" s="1" t="s">
        <v>4756</v>
      </c>
      <c r="N756" s="1" t="s">
        <v>4754</v>
      </c>
      <c r="O756" s="1" t="s">
        <v>4754</v>
      </c>
      <c r="P756" s="1">
        <f t="shared" si="52"/>
        <v>1</v>
      </c>
      <c r="Q756" s="1">
        <f t="shared" si="53"/>
        <v>0</v>
      </c>
      <c r="R756" s="56" t="s">
        <v>4756</v>
      </c>
      <c r="S756" s="57">
        <v>0</v>
      </c>
      <c r="T756" s="47"/>
      <c r="U756" s="49"/>
      <c r="Y756" s="1" t="s">
        <v>4754</v>
      </c>
      <c r="Z756" s="1" t="s">
        <v>4754</v>
      </c>
      <c r="AA756" s="1" t="s">
        <v>4754</v>
      </c>
      <c r="AB756" s="1">
        <f t="shared" si="54"/>
        <v>0</v>
      </c>
      <c r="AC756" s="1">
        <f t="shared" si="55"/>
        <v>0</v>
      </c>
      <c r="AD756" s="59"/>
      <c r="AE756" s="58">
        <v>0</v>
      </c>
      <c r="AF756" s="48"/>
      <c r="AG756" s="6"/>
      <c r="AH756" s="72"/>
      <c r="AI756" s="73"/>
      <c r="AJ756" s="74"/>
      <c r="AK756" s="73"/>
    </row>
    <row r="757" spans="1:37">
      <c r="A757" s="7" t="s">
        <v>1963</v>
      </c>
      <c r="B757" s="8" t="s">
        <v>1964</v>
      </c>
      <c r="C757" s="8" t="s">
        <v>1965</v>
      </c>
      <c r="D757" s="8" t="s">
        <v>1966</v>
      </c>
      <c r="E757" s="96" t="s">
        <v>13</v>
      </c>
      <c r="F757" s="9" t="s">
        <v>1967</v>
      </c>
      <c r="G757" s="3">
        <v>1</v>
      </c>
      <c r="H757" s="75" t="s">
        <v>34</v>
      </c>
      <c r="I757" s="97" t="s">
        <v>1968</v>
      </c>
      <c r="M757" s="1" t="s">
        <v>4754</v>
      </c>
      <c r="N757" s="1" t="s">
        <v>4755</v>
      </c>
      <c r="O757" s="1" t="s">
        <v>4754</v>
      </c>
      <c r="P757" s="1">
        <f t="shared" si="52"/>
        <v>0</v>
      </c>
      <c r="Q757" s="1">
        <f t="shared" si="53"/>
        <v>1</v>
      </c>
      <c r="R757" s="56" t="s">
        <v>4755</v>
      </c>
      <c r="S757" s="57">
        <v>0</v>
      </c>
      <c r="T757" s="47"/>
      <c r="U757" s="49"/>
      <c r="Y757" s="1" t="s">
        <v>4755</v>
      </c>
      <c r="Z757" s="1" t="s">
        <v>4754</v>
      </c>
      <c r="AA757" s="1" t="s">
        <v>4755</v>
      </c>
      <c r="AB757" s="1">
        <f t="shared" si="54"/>
        <v>0</v>
      </c>
      <c r="AC757" s="1">
        <f t="shared" si="55"/>
        <v>2</v>
      </c>
      <c r="AD757" s="59" t="s">
        <v>4755</v>
      </c>
      <c r="AE757" s="58">
        <v>0</v>
      </c>
      <c r="AF757" s="48"/>
      <c r="AG757" s="6"/>
      <c r="AH757" s="72"/>
      <c r="AI757" s="73"/>
      <c r="AJ757" s="74"/>
      <c r="AK757" s="73"/>
    </row>
    <row r="758" spans="1:37">
      <c r="A758" s="7" t="s">
        <v>1974</v>
      </c>
      <c r="B758" s="8" t="s">
        <v>1975</v>
      </c>
      <c r="C758" s="8" t="s">
        <v>1976</v>
      </c>
      <c r="D758" s="8" t="s">
        <v>1977</v>
      </c>
      <c r="E758" s="96" t="s">
        <v>40</v>
      </c>
      <c r="F758" s="9" t="s">
        <v>1978</v>
      </c>
      <c r="G758" s="3">
        <v>2</v>
      </c>
      <c r="H758" s="75" t="s">
        <v>15</v>
      </c>
      <c r="I758" s="97" t="s">
        <v>1979</v>
      </c>
      <c r="M758" s="1" t="s">
        <v>4754</v>
      </c>
      <c r="N758" s="1" t="s">
        <v>4754</v>
      </c>
      <c r="O758" s="1" t="s">
        <v>4754</v>
      </c>
      <c r="P758" s="1">
        <f t="shared" si="52"/>
        <v>0</v>
      </c>
      <c r="Q758" s="1">
        <f t="shared" si="53"/>
        <v>0</v>
      </c>
      <c r="R758" s="56"/>
      <c r="S758" s="57">
        <v>0</v>
      </c>
      <c r="T758" s="47"/>
      <c r="U758" s="49"/>
      <c r="Y758" s="1" t="s">
        <v>4755</v>
      </c>
      <c r="Z758" s="1" t="s">
        <v>4754</v>
      </c>
      <c r="AA758" s="1" t="s">
        <v>4754</v>
      </c>
      <c r="AB758" s="1">
        <f t="shared" si="54"/>
        <v>0</v>
      </c>
      <c r="AC758" s="1">
        <f t="shared" si="55"/>
        <v>1</v>
      </c>
      <c r="AD758" s="59" t="s">
        <v>4755</v>
      </c>
      <c r="AE758" s="58">
        <v>0</v>
      </c>
      <c r="AF758" s="48"/>
      <c r="AG758" s="6"/>
      <c r="AH758" s="72"/>
      <c r="AI758" s="73"/>
      <c r="AJ758" s="74"/>
      <c r="AK758" s="73"/>
    </row>
    <row r="759" spans="1:37">
      <c r="A759" s="7" t="s">
        <v>2004</v>
      </c>
      <c r="B759" s="8" t="s">
        <v>2005</v>
      </c>
      <c r="C759" s="8" t="s">
        <v>2006</v>
      </c>
      <c r="D759" s="8" t="s">
        <v>2007</v>
      </c>
      <c r="E759" s="96" t="s">
        <v>224</v>
      </c>
      <c r="F759" s="9" t="s">
        <v>2008</v>
      </c>
      <c r="G759" s="3">
        <v>2</v>
      </c>
      <c r="H759" s="75" t="s">
        <v>15</v>
      </c>
      <c r="I759" s="97" t="s">
        <v>2009</v>
      </c>
      <c r="M759" s="1" t="s">
        <v>4754</v>
      </c>
      <c r="N759" s="1" t="s">
        <v>4756</v>
      </c>
      <c r="O759" s="1" t="s">
        <v>4754</v>
      </c>
      <c r="P759" s="1">
        <f t="shared" si="52"/>
        <v>1</v>
      </c>
      <c r="Q759" s="1">
        <f t="shared" si="53"/>
        <v>0</v>
      </c>
      <c r="R759" s="56" t="s">
        <v>4756</v>
      </c>
      <c r="S759" s="57">
        <v>0</v>
      </c>
      <c r="T759" s="47"/>
      <c r="U759" s="49"/>
      <c r="Y759" s="1" t="s">
        <v>4754</v>
      </c>
      <c r="Z759" s="1" t="s">
        <v>4754</v>
      </c>
      <c r="AA759" s="1" t="s">
        <v>4754</v>
      </c>
      <c r="AB759" s="1">
        <f t="shared" si="54"/>
        <v>0</v>
      </c>
      <c r="AC759" s="1">
        <f t="shared" si="55"/>
        <v>0</v>
      </c>
      <c r="AD759" s="59"/>
      <c r="AE759" s="58">
        <v>0</v>
      </c>
      <c r="AF759" s="48"/>
      <c r="AG759" s="6"/>
      <c r="AH759" s="72"/>
      <c r="AI759" s="73"/>
      <c r="AJ759" s="74"/>
      <c r="AK759" s="73"/>
    </row>
    <row r="760" spans="1:37">
      <c r="A760" s="7" t="s">
        <v>2020</v>
      </c>
      <c r="B760" s="8" t="s">
        <v>2021</v>
      </c>
      <c r="C760" s="8" t="s">
        <v>2022</v>
      </c>
      <c r="D760" s="8" t="s">
        <v>2023</v>
      </c>
      <c r="E760" s="96" t="s">
        <v>135</v>
      </c>
      <c r="F760" s="9" t="s">
        <v>2024</v>
      </c>
      <c r="G760" s="3">
        <v>23</v>
      </c>
      <c r="H760" s="75" t="s">
        <v>143</v>
      </c>
      <c r="I760" s="97" t="s">
        <v>2026</v>
      </c>
      <c r="M760" s="1" t="s">
        <v>4754</v>
      </c>
      <c r="N760" s="1" t="s">
        <v>4754</v>
      </c>
      <c r="O760" s="1" t="s">
        <v>4754</v>
      </c>
      <c r="P760" s="1">
        <f t="shared" si="52"/>
        <v>0</v>
      </c>
      <c r="Q760" s="1">
        <f t="shared" si="53"/>
        <v>0</v>
      </c>
      <c r="R760" s="56"/>
      <c r="S760" s="57">
        <v>0</v>
      </c>
      <c r="T760" s="47"/>
      <c r="U760" s="49"/>
      <c r="Y760" s="1" t="s">
        <v>4756</v>
      </c>
      <c r="Z760" s="1" t="s">
        <v>4754</v>
      </c>
      <c r="AA760" s="1" t="s">
        <v>4754</v>
      </c>
      <c r="AB760" s="1">
        <f t="shared" si="54"/>
        <v>1</v>
      </c>
      <c r="AC760" s="1">
        <f t="shared" si="55"/>
        <v>0</v>
      </c>
      <c r="AD760" s="59" t="s">
        <v>4756</v>
      </c>
      <c r="AE760" s="58">
        <v>0</v>
      </c>
      <c r="AF760" s="48"/>
      <c r="AG760" s="6"/>
      <c r="AH760" s="72"/>
      <c r="AI760" s="73"/>
      <c r="AJ760" s="74"/>
      <c r="AK760" s="73"/>
    </row>
    <row r="761" spans="1:37">
      <c r="A761" s="7" t="s">
        <v>2020</v>
      </c>
      <c r="B761" s="8" t="s">
        <v>2021</v>
      </c>
      <c r="C761" s="8" t="s">
        <v>2022</v>
      </c>
      <c r="D761" s="8" t="s">
        <v>2023</v>
      </c>
      <c r="E761" s="96" t="s">
        <v>135</v>
      </c>
      <c r="F761" s="9" t="s">
        <v>2024</v>
      </c>
      <c r="G761" s="3">
        <v>27</v>
      </c>
      <c r="H761" s="75" t="s">
        <v>9</v>
      </c>
      <c r="I761" s="97" t="s">
        <v>2025</v>
      </c>
      <c r="M761" s="1" t="s">
        <v>4754</v>
      </c>
      <c r="N761" s="1" t="s">
        <v>4754</v>
      </c>
      <c r="O761" s="1" t="s">
        <v>4754</v>
      </c>
      <c r="P761" s="1">
        <f t="shared" si="52"/>
        <v>0</v>
      </c>
      <c r="Q761" s="1">
        <f t="shared" si="53"/>
        <v>0</v>
      </c>
      <c r="R761" s="56"/>
      <c r="S761" s="57">
        <v>0</v>
      </c>
      <c r="T761" s="47"/>
      <c r="U761" s="49"/>
      <c r="Y761" s="1" t="s">
        <v>4756</v>
      </c>
      <c r="Z761" s="1" t="s">
        <v>4754</v>
      </c>
      <c r="AA761" s="1" t="s">
        <v>4754</v>
      </c>
      <c r="AB761" s="1">
        <f t="shared" si="54"/>
        <v>1</v>
      </c>
      <c r="AC761" s="1">
        <f t="shared" si="55"/>
        <v>0</v>
      </c>
      <c r="AD761" s="59" t="s">
        <v>4756</v>
      </c>
      <c r="AE761" s="58">
        <v>0</v>
      </c>
      <c r="AF761" s="48"/>
      <c r="AG761" s="6"/>
      <c r="AH761" s="72"/>
      <c r="AI761" s="73"/>
      <c r="AJ761" s="74"/>
      <c r="AK761" s="73"/>
    </row>
    <row r="762" spans="1:37">
      <c r="A762" s="7" t="s">
        <v>2032</v>
      </c>
      <c r="B762" s="8" t="s">
        <v>2033</v>
      </c>
      <c r="C762" s="8" t="s">
        <v>2034</v>
      </c>
      <c r="D762" s="8" t="s">
        <v>2035</v>
      </c>
      <c r="E762" s="96" t="s">
        <v>97</v>
      </c>
      <c r="F762" s="9">
        <v>0</v>
      </c>
      <c r="G762" s="3">
        <v>2</v>
      </c>
      <c r="H762" s="75" t="s">
        <v>15</v>
      </c>
      <c r="I762" s="97" t="s">
        <v>2036</v>
      </c>
      <c r="M762" s="1" t="s">
        <v>4755</v>
      </c>
      <c r="N762" s="1" t="s">
        <v>4754</v>
      </c>
      <c r="O762" s="1" t="s">
        <v>4754</v>
      </c>
      <c r="P762" s="1">
        <f t="shared" si="52"/>
        <v>0</v>
      </c>
      <c r="Q762" s="1">
        <f t="shared" si="53"/>
        <v>1</v>
      </c>
      <c r="R762" s="56" t="s">
        <v>4755</v>
      </c>
      <c r="S762" s="57">
        <v>0</v>
      </c>
      <c r="T762" s="47"/>
      <c r="U762" s="49"/>
      <c r="Y762" s="1" t="s">
        <v>4754</v>
      </c>
      <c r="Z762" s="1" t="s">
        <v>4754</v>
      </c>
      <c r="AA762" s="1" t="s">
        <v>4754</v>
      </c>
      <c r="AB762" s="1">
        <f t="shared" si="54"/>
        <v>0</v>
      </c>
      <c r="AC762" s="1">
        <f t="shared" si="55"/>
        <v>0</v>
      </c>
      <c r="AD762" s="59"/>
      <c r="AE762" s="58">
        <v>0</v>
      </c>
      <c r="AF762" s="48"/>
      <c r="AG762" s="6"/>
      <c r="AH762" s="72"/>
      <c r="AI762" s="73"/>
      <c r="AJ762" s="74"/>
      <c r="AK762" s="73"/>
    </row>
    <row r="763" spans="1:37">
      <c r="A763" s="7" t="s">
        <v>2049</v>
      </c>
      <c r="B763" s="8" t="s">
        <v>2050</v>
      </c>
      <c r="C763" s="8" t="s">
        <v>2051</v>
      </c>
      <c r="D763" s="8" t="s">
        <v>2052</v>
      </c>
      <c r="E763" s="96" t="s">
        <v>104</v>
      </c>
      <c r="F763" s="9" t="s">
        <v>2053</v>
      </c>
      <c r="G763" s="3">
        <v>75</v>
      </c>
      <c r="H763" s="75" t="s">
        <v>143</v>
      </c>
      <c r="I763" s="97" t="s">
        <v>2054</v>
      </c>
      <c r="M763" s="1" t="s">
        <v>4754</v>
      </c>
      <c r="N763" s="1" t="s">
        <v>4756</v>
      </c>
      <c r="O763" s="1" t="s">
        <v>4756</v>
      </c>
      <c r="P763" s="1">
        <f t="shared" si="52"/>
        <v>2</v>
      </c>
      <c r="Q763" s="1">
        <f t="shared" si="53"/>
        <v>0</v>
      </c>
      <c r="R763" s="56" t="s">
        <v>4756</v>
      </c>
      <c r="S763" s="57">
        <v>0</v>
      </c>
      <c r="T763" s="47"/>
      <c r="U763" s="49"/>
      <c r="Y763" s="1" t="s">
        <v>4754</v>
      </c>
      <c r="Z763" s="1" t="s">
        <v>4754</v>
      </c>
      <c r="AA763" s="1" t="s">
        <v>4756</v>
      </c>
      <c r="AB763" s="1">
        <f t="shared" si="54"/>
        <v>1</v>
      </c>
      <c r="AC763" s="1">
        <f t="shared" si="55"/>
        <v>0</v>
      </c>
      <c r="AD763" s="59" t="s">
        <v>4756</v>
      </c>
      <c r="AE763" s="58">
        <v>0</v>
      </c>
      <c r="AF763" s="48"/>
      <c r="AG763" s="6"/>
      <c r="AH763" s="72"/>
      <c r="AI763" s="73"/>
      <c r="AJ763" s="74"/>
      <c r="AK763" s="73"/>
    </row>
    <row r="764" spans="1:37">
      <c r="A764" s="7" t="s">
        <v>2066</v>
      </c>
      <c r="B764" s="8" t="s">
        <v>2067</v>
      </c>
      <c r="C764" s="8" t="s">
        <v>2068</v>
      </c>
      <c r="D764" s="8" t="s">
        <v>2069</v>
      </c>
      <c r="E764" s="96" t="s">
        <v>104</v>
      </c>
      <c r="F764" s="9" t="s">
        <v>2070</v>
      </c>
      <c r="G764" s="3">
        <v>1</v>
      </c>
      <c r="H764" s="75" t="s">
        <v>34</v>
      </c>
      <c r="I764" s="97" t="s">
        <v>2071</v>
      </c>
      <c r="M764" s="1" t="s">
        <v>4755</v>
      </c>
      <c r="N764" s="1" t="s">
        <v>4754</v>
      </c>
      <c r="O764" s="1" t="s">
        <v>4754</v>
      </c>
      <c r="P764" s="1">
        <f t="shared" si="52"/>
        <v>0</v>
      </c>
      <c r="Q764" s="1">
        <f t="shared" si="53"/>
        <v>1</v>
      </c>
      <c r="R764" s="56" t="s">
        <v>4755</v>
      </c>
      <c r="S764" s="57">
        <v>0</v>
      </c>
      <c r="T764" s="47"/>
      <c r="U764" s="49"/>
      <c r="Y764" s="1" t="s">
        <v>4755</v>
      </c>
      <c r="Z764" s="1" t="s">
        <v>4754</v>
      </c>
      <c r="AA764" s="1" t="s">
        <v>4754</v>
      </c>
      <c r="AB764" s="1">
        <f t="shared" si="54"/>
        <v>0</v>
      </c>
      <c r="AC764" s="1">
        <f t="shared" si="55"/>
        <v>1</v>
      </c>
      <c r="AD764" s="59" t="s">
        <v>4755</v>
      </c>
      <c r="AE764" s="58">
        <v>0</v>
      </c>
      <c r="AF764" s="48"/>
      <c r="AG764" s="6"/>
      <c r="AH764" s="72"/>
      <c r="AI764" s="73"/>
      <c r="AJ764" s="74"/>
      <c r="AK764" s="73"/>
    </row>
    <row r="765" spans="1:37">
      <c r="A765" s="7" t="s">
        <v>2114</v>
      </c>
      <c r="B765" s="8" t="s">
        <v>2115</v>
      </c>
      <c r="C765" s="8" t="s">
        <v>2116</v>
      </c>
      <c r="D765" s="8" t="s">
        <v>2117</v>
      </c>
      <c r="E765" s="96" t="s">
        <v>13</v>
      </c>
      <c r="F765" s="9" t="s">
        <v>2118</v>
      </c>
      <c r="G765" s="3">
        <v>43</v>
      </c>
      <c r="H765" s="75" t="s">
        <v>1818</v>
      </c>
      <c r="I765" s="97" t="s">
        <v>2119</v>
      </c>
      <c r="M765" s="1" t="s">
        <v>4754</v>
      </c>
      <c r="N765" s="1" t="s">
        <v>4754</v>
      </c>
      <c r="O765" s="1" t="s">
        <v>4754</v>
      </c>
      <c r="P765" s="1">
        <f t="shared" si="52"/>
        <v>0</v>
      </c>
      <c r="Q765" s="1">
        <f t="shared" si="53"/>
        <v>0</v>
      </c>
      <c r="R765" s="56"/>
      <c r="S765" s="57">
        <v>0</v>
      </c>
      <c r="T765" s="47"/>
      <c r="U765" s="49"/>
      <c r="Y765" s="1" t="s">
        <v>4756</v>
      </c>
      <c r="Z765" s="1" t="s">
        <v>4754</v>
      </c>
      <c r="AA765" s="1" t="s">
        <v>4754</v>
      </c>
      <c r="AB765" s="1">
        <f t="shared" si="54"/>
        <v>1</v>
      </c>
      <c r="AC765" s="1">
        <f t="shared" si="55"/>
        <v>0</v>
      </c>
      <c r="AD765" s="59" t="s">
        <v>4756</v>
      </c>
      <c r="AE765" s="58">
        <v>0</v>
      </c>
      <c r="AF765" s="48"/>
      <c r="AG765" s="6"/>
      <c r="AH765" s="72"/>
      <c r="AI765" s="73"/>
      <c r="AJ765" s="74"/>
      <c r="AK765" s="73"/>
    </row>
    <row r="766" spans="1:37">
      <c r="A766" s="7" t="s">
        <v>2136</v>
      </c>
      <c r="B766" s="8" t="s">
        <v>2137</v>
      </c>
      <c r="C766" s="8" t="s">
        <v>2138</v>
      </c>
      <c r="D766" s="8" t="s">
        <v>2139</v>
      </c>
      <c r="E766" s="96" t="s">
        <v>104</v>
      </c>
      <c r="F766" s="9" t="s">
        <v>572</v>
      </c>
      <c r="G766" s="3">
        <v>78</v>
      </c>
      <c r="H766" s="75" t="s">
        <v>231</v>
      </c>
      <c r="I766" s="97" t="s">
        <v>2140</v>
      </c>
      <c r="M766" s="1" t="s">
        <v>4754</v>
      </c>
      <c r="N766" s="1" t="s">
        <v>4756</v>
      </c>
      <c r="O766" s="1" t="s">
        <v>4754</v>
      </c>
      <c r="P766" s="1">
        <f t="shared" si="52"/>
        <v>1</v>
      </c>
      <c r="Q766" s="1">
        <f t="shared" si="53"/>
        <v>0</v>
      </c>
      <c r="R766" s="56" t="s">
        <v>4756</v>
      </c>
      <c r="S766" s="57">
        <v>0</v>
      </c>
      <c r="T766" s="47"/>
      <c r="U766" s="49"/>
      <c r="Y766" s="1" t="s">
        <v>4756</v>
      </c>
      <c r="Z766" s="1" t="s">
        <v>4754</v>
      </c>
      <c r="AA766" s="1" t="s">
        <v>4754</v>
      </c>
      <c r="AB766" s="1">
        <f t="shared" si="54"/>
        <v>1</v>
      </c>
      <c r="AC766" s="1">
        <f t="shared" si="55"/>
        <v>0</v>
      </c>
      <c r="AD766" s="59" t="s">
        <v>4756</v>
      </c>
      <c r="AE766" s="58">
        <v>0</v>
      </c>
      <c r="AF766" s="48"/>
      <c r="AG766" s="6"/>
      <c r="AH766" s="72"/>
      <c r="AI766" s="73"/>
      <c r="AJ766" s="74"/>
      <c r="AK766" s="73"/>
    </row>
    <row r="767" spans="1:37">
      <c r="A767" s="7" t="s">
        <v>2146</v>
      </c>
      <c r="B767" s="8" t="s">
        <v>2147</v>
      </c>
      <c r="C767" s="8" t="s">
        <v>2148</v>
      </c>
      <c r="D767" s="8" t="s">
        <v>2149</v>
      </c>
      <c r="E767" s="96" t="s">
        <v>64</v>
      </c>
      <c r="F767" s="9" t="s">
        <v>2150</v>
      </c>
      <c r="G767" s="3">
        <v>37</v>
      </c>
      <c r="H767" s="75" t="s">
        <v>143</v>
      </c>
      <c r="I767" s="97" t="s">
        <v>2151</v>
      </c>
      <c r="M767" s="1" t="s">
        <v>4754</v>
      </c>
      <c r="N767" s="1" t="s">
        <v>4756</v>
      </c>
      <c r="O767" s="1" t="s">
        <v>4754</v>
      </c>
      <c r="P767" s="1">
        <f t="shared" si="52"/>
        <v>1</v>
      </c>
      <c r="Q767" s="1">
        <f t="shared" si="53"/>
        <v>0</v>
      </c>
      <c r="R767" s="56" t="s">
        <v>4756</v>
      </c>
      <c r="S767" s="57">
        <v>0</v>
      </c>
      <c r="T767" s="47"/>
      <c r="U767" s="49"/>
      <c r="Y767" s="1" t="s">
        <v>4754</v>
      </c>
      <c r="Z767" s="1" t="s">
        <v>4754</v>
      </c>
      <c r="AA767" s="1" t="s">
        <v>4754</v>
      </c>
      <c r="AB767" s="1">
        <f t="shared" si="54"/>
        <v>0</v>
      </c>
      <c r="AC767" s="1">
        <f t="shared" si="55"/>
        <v>0</v>
      </c>
      <c r="AD767" s="59"/>
      <c r="AE767" s="58">
        <v>0</v>
      </c>
      <c r="AF767" s="48"/>
      <c r="AG767" s="6"/>
      <c r="AH767" s="72"/>
      <c r="AI767" s="73"/>
      <c r="AJ767" s="74"/>
      <c r="AK767" s="73"/>
    </row>
    <row r="768" spans="1:37">
      <c r="A768" s="7" t="s">
        <v>2152</v>
      </c>
      <c r="B768" s="8" t="s">
        <v>2153</v>
      </c>
      <c r="C768" s="8" t="s">
        <v>2154</v>
      </c>
      <c r="D768" s="8" t="s">
        <v>1042</v>
      </c>
      <c r="E768" s="96" t="s">
        <v>224</v>
      </c>
      <c r="F768" s="9" t="s">
        <v>2155</v>
      </c>
      <c r="G768" s="3">
        <v>2</v>
      </c>
      <c r="H768" s="75" t="s">
        <v>15</v>
      </c>
      <c r="I768" s="97" t="s">
        <v>2156</v>
      </c>
      <c r="M768" s="1" t="s">
        <v>4754</v>
      </c>
      <c r="N768" s="1" t="s">
        <v>4754</v>
      </c>
      <c r="O768" s="1" t="s">
        <v>4755</v>
      </c>
      <c r="P768" s="1">
        <f t="shared" si="52"/>
        <v>0</v>
      </c>
      <c r="Q768" s="1">
        <f t="shared" si="53"/>
        <v>1</v>
      </c>
      <c r="R768" s="56" t="s">
        <v>4755</v>
      </c>
      <c r="S768" s="57">
        <v>0</v>
      </c>
      <c r="T768" s="47"/>
      <c r="U768" s="49"/>
      <c r="Y768" s="1" t="s">
        <v>4754</v>
      </c>
      <c r="Z768" s="1" t="s">
        <v>4754</v>
      </c>
      <c r="AA768" s="1" t="s">
        <v>4754</v>
      </c>
      <c r="AB768" s="1">
        <f t="shared" si="54"/>
        <v>0</v>
      </c>
      <c r="AC768" s="1">
        <f t="shared" si="55"/>
        <v>0</v>
      </c>
      <c r="AD768" s="59"/>
      <c r="AE768" s="58">
        <v>0</v>
      </c>
      <c r="AF768" s="48"/>
      <c r="AG768" s="6"/>
      <c r="AH768" s="72"/>
      <c r="AI768" s="73"/>
      <c r="AJ768" s="74"/>
      <c r="AK768" s="73"/>
    </row>
    <row r="769" spans="1:37">
      <c r="A769" s="7" t="s">
        <v>2157</v>
      </c>
      <c r="B769" s="8" t="s">
        <v>2158</v>
      </c>
      <c r="C769" s="8" t="s">
        <v>2159</v>
      </c>
      <c r="D769" s="8" t="s">
        <v>2160</v>
      </c>
      <c r="E769" s="96" t="s">
        <v>104</v>
      </c>
      <c r="F769" s="9" t="s">
        <v>2161</v>
      </c>
      <c r="G769" s="3">
        <v>30</v>
      </c>
      <c r="H769" s="75" t="s">
        <v>652</v>
      </c>
      <c r="I769" s="97" t="s">
        <v>2162</v>
      </c>
      <c r="M769" s="1" t="s">
        <v>4755</v>
      </c>
      <c r="N769" s="1" t="s">
        <v>4754</v>
      </c>
      <c r="O769" s="1" t="s">
        <v>4754</v>
      </c>
      <c r="P769" s="1">
        <f t="shared" si="52"/>
        <v>0</v>
      </c>
      <c r="Q769" s="1">
        <f t="shared" si="53"/>
        <v>1</v>
      </c>
      <c r="R769" s="56" t="s">
        <v>4755</v>
      </c>
      <c r="S769" s="57">
        <v>0</v>
      </c>
      <c r="T769" s="47"/>
      <c r="U769" s="49"/>
      <c r="Y769" s="1" t="s">
        <v>4754</v>
      </c>
      <c r="Z769" s="1" t="s">
        <v>4754</v>
      </c>
      <c r="AA769" s="1" t="s">
        <v>4754</v>
      </c>
      <c r="AB769" s="1">
        <f t="shared" si="54"/>
        <v>0</v>
      </c>
      <c r="AC769" s="1">
        <f t="shared" si="55"/>
        <v>0</v>
      </c>
      <c r="AD769" s="59"/>
      <c r="AE769" s="58">
        <v>0</v>
      </c>
      <c r="AF769" s="48"/>
      <c r="AG769" s="6"/>
      <c r="AH769" s="72"/>
      <c r="AI769" s="73"/>
      <c r="AJ769" s="74"/>
      <c r="AK769" s="73"/>
    </row>
    <row r="770" spans="1:37">
      <c r="A770" s="7" t="s">
        <v>2168</v>
      </c>
      <c r="B770" s="8" t="s">
        <v>2169</v>
      </c>
      <c r="C770" s="8" t="s">
        <v>2170</v>
      </c>
      <c r="D770" s="8" t="s">
        <v>2171</v>
      </c>
      <c r="E770" s="96" t="s">
        <v>13</v>
      </c>
      <c r="F770" s="9" t="s">
        <v>2172</v>
      </c>
      <c r="G770" s="3">
        <v>2</v>
      </c>
      <c r="H770" s="75" t="s">
        <v>15</v>
      </c>
      <c r="I770" s="97" t="s">
        <v>2173</v>
      </c>
      <c r="M770" s="1" t="s">
        <v>4754</v>
      </c>
      <c r="N770" s="1" t="s">
        <v>4754</v>
      </c>
      <c r="O770" s="1" t="s">
        <v>4754</v>
      </c>
      <c r="P770" s="1">
        <f t="shared" si="52"/>
        <v>0</v>
      </c>
      <c r="Q770" s="1">
        <f t="shared" si="53"/>
        <v>0</v>
      </c>
      <c r="R770" s="56"/>
      <c r="S770" s="57">
        <v>0</v>
      </c>
      <c r="T770" s="47"/>
      <c r="U770" s="49"/>
      <c r="Y770" s="1" t="s">
        <v>4754</v>
      </c>
      <c r="Z770" s="1" t="s">
        <v>4756</v>
      </c>
      <c r="AA770" s="1" t="s">
        <v>4754</v>
      </c>
      <c r="AB770" s="1">
        <f t="shared" si="54"/>
        <v>1</v>
      </c>
      <c r="AC770" s="1">
        <f t="shared" si="55"/>
        <v>0</v>
      </c>
      <c r="AD770" s="59" t="s">
        <v>4756</v>
      </c>
      <c r="AE770" s="58">
        <v>0</v>
      </c>
      <c r="AF770" s="48"/>
      <c r="AG770" s="6"/>
      <c r="AH770" s="72"/>
      <c r="AI770" s="73"/>
      <c r="AJ770" s="74"/>
      <c r="AK770" s="73"/>
    </row>
    <row r="771" spans="1:37">
      <c r="A771" s="7" t="s">
        <v>2174</v>
      </c>
      <c r="B771" s="8" t="s">
        <v>2175</v>
      </c>
      <c r="C771" s="8" t="s">
        <v>2176</v>
      </c>
      <c r="D771" s="8" t="s">
        <v>2177</v>
      </c>
      <c r="E771" s="96" t="s">
        <v>697</v>
      </c>
      <c r="F771" s="9" t="s">
        <v>2178</v>
      </c>
      <c r="G771" s="3">
        <v>25</v>
      </c>
      <c r="H771" s="75" t="s">
        <v>66</v>
      </c>
      <c r="I771" s="97" t="s">
        <v>2179</v>
      </c>
      <c r="M771" s="1" t="s">
        <v>4754</v>
      </c>
      <c r="N771" s="1" t="s">
        <v>4756</v>
      </c>
      <c r="O771" s="1" t="s">
        <v>4754</v>
      </c>
      <c r="P771" s="1">
        <f t="shared" ref="P771:P834" si="56">(COUNTIF(M771:O771,"Free"))+COUNTIF(M771:O771,"NTA/Free")</f>
        <v>1</v>
      </c>
      <c r="Q771" s="1">
        <f t="shared" ref="Q771:Q834" si="57">(COUNTIF(M771:O771,"NTA"))+COUNTIF(M771:O771,"NTA/Free")</f>
        <v>0</v>
      </c>
      <c r="R771" s="56" t="s">
        <v>4756</v>
      </c>
      <c r="S771" s="57">
        <v>0</v>
      </c>
      <c r="T771" s="47"/>
      <c r="U771" s="49"/>
      <c r="Y771" s="1" t="s">
        <v>4754</v>
      </c>
      <c r="Z771" s="1" t="s">
        <v>4754</v>
      </c>
      <c r="AA771" s="1" t="s">
        <v>4754</v>
      </c>
      <c r="AB771" s="1">
        <f t="shared" ref="AB771:AB834" si="58">(COUNTIF(Y771:AA771,"Free"))+COUNTIF(Y771:AA771,"NTA/Free")</f>
        <v>0</v>
      </c>
      <c r="AC771" s="1">
        <f t="shared" ref="AC771:AC834" si="59">(COUNTIF(Y771:AA771,"NTA"))+COUNTIF(Y771:AA771,"NTA/Free")</f>
        <v>0</v>
      </c>
      <c r="AD771" s="59"/>
      <c r="AE771" s="58">
        <v>0</v>
      </c>
      <c r="AF771" s="48"/>
      <c r="AG771" s="6"/>
      <c r="AH771" s="72"/>
      <c r="AI771" s="73"/>
      <c r="AJ771" s="74"/>
      <c r="AK771" s="73"/>
    </row>
    <row r="772" spans="1:37">
      <c r="A772" s="7" t="s">
        <v>2233</v>
      </c>
      <c r="B772" s="8" t="s">
        <v>2234</v>
      </c>
      <c r="C772" s="8" t="s">
        <v>2235</v>
      </c>
      <c r="D772" s="8" t="s">
        <v>2236</v>
      </c>
      <c r="E772" s="96" t="s">
        <v>64</v>
      </c>
      <c r="F772" s="9">
        <v>0</v>
      </c>
      <c r="G772" s="3">
        <v>74</v>
      </c>
      <c r="H772" s="75" t="s">
        <v>66</v>
      </c>
      <c r="I772" s="97" t="s">
        <v>2237</v>
      </c>
      <c r="M772" s="1" t="s">
        <v>4754</v>
      </c>
      <c r="N772" s="1" t="s">
        <v>4756</v>
      </c>
      <c r="O772" s="1" t="s">
        <v>4754</v>
      </c>
      <c r="P772" s="1">
        <f t="shared" si="56"/>
        <v>1</v>
      </c>
      <c r="Q772" s="1">
        <f t="shared" si="57"/>
        <v>0</v>
      </c>
      <c r="R772" s="56" t="s">
        <v>4756</v>
      </c>
      <c r="S772" s="57">
        <v>0</v>
      </c>
      <c r="T772" s="47"/>
      <c r="U772" s="49"/>
      <c r="Y772" s="1" t="s">
        <v>4754</v>
      </c>
      <c r="Z772" s="1" t="s">
        <v>4754</v>
      </c>
      <c r="AA772" s="1" t="s">
        <v>4754</v>
      </c>
      <c r="AB772" s="1">
        <f t="shared" si="58"/>
        <v>0</v>
      </c>
      <c r="AC772" s="1">
        <f t="shared" si="59"/>
        <v>0</v>
      </c>
      <c r="AD772" s="59"/>
      <c r="AE772" s="58">
        <v>0</v>
      </c>
      <c r="AF772" s="48"/>
      <c r="AG772" s="6"/>
      <c r="AH772" s="72"/>
      <c r="AI772" s="73"/>
      <c r="AJ772" s="74"/>
      <c r="AK772" s="73"/>
    </row>
    <row r="773" spans="1:37">
      <c r="A773" s="7" t="s">
        <v>2249</v>
      </c>
      <c r="B773" s="8" t="s">
        <v>2250</v>
      </c>
      <c r="C773" s="8" t="s">
        <v>2251</v>
      </c>
      <c r="D773" s="8" t="s">
        <v>2252</v>
      </c>
      <c r="E773" s="96" t="s">
        <v>13</v>
      </c>
      <c r="F773" s="9" t="s">
        <v>2253</v>
      </c>
      <c r="G773" s="3">
        <v>68</v>
      </c>
      <c r="H773" s="75" t="s">
        <v>1073</v>
      </c>
      <c r="I773" s="97" t="s">
        <v>2254</v>
      </c>
      <c r="M773" s="1" t="s">
        <v>4754</v>
      </c>
      <c r="N773" s="1" t="s">
        <v>4756</v>
      </c>
      <c r="O773" s="1" t="s">
        <v>4754</v>
      </c>
      <c r="P773" s="1">
        <f t="shared" si="56"/>
        <v>1</v>
      </c>
      <c r="Q773" s="1">
        <f t="shared" si="57"/>
        <v>0</v>
      </c>
      <c r="R773" s="56" t="s">
        <v>4756</v>
      </c>
      <c r="S773" s="57">
        <v>0</v>
      </c>
      <c r="T773" s="47"/>
      <c r="U773" s="49"/>
      <c r="Y773" s="1" t="s">
        <v>4754</v>
      </c>
      <c r="Z773" s="1" t="s">
        <v>4754</v>
      </c>
      <c r="AA773" s="1" t="s">
        <v>4754</v>
      </c>
      <c r="AB773" s="1">
        <f t="shared" si="58"/>
        <v>0</v>
      </c>
      <c r="AC773" s="1">
        <f t="shared" si="59"/>
        <v>0</v>
      </c>
      <c r="AD773" s="59"/>
      <c r="AE773" s="58">
        <v>0</v>
      </c>
      <c r="AF773" s="48"/>
      <c r="AG773" s="6"/>
      <c r="AH773" s="72"/>
      <c r="AI773" s="73"/>
      <c r="AJ773" s="74"/>
      <c r="AK773" s="73"/>
    </row>
    <row r="774" spans="1:37">
      <c r="A774" s="7" t="s">
        <v>2275</v>
      </c>
      <c r="B774" s="8" t="s">
        <v>2276</v>
      </c>
      <c r="C774" s="8" t="s">
        <v>2277</v>
      </c>
      <c r="D774" s="8" t="s">
        <v>2278</v>
      </c>
      <c r="E774" s="96" t="s">
        <v>40</v>
      </c>
      <c r="F774" s="9" t="s">
        <v>2253</v>
      </c>
      <c r="G774" s="3">
        <v>40</v>
      </c>
      <c r="H774" s="75" t="s">
        <v>143</v>
      </c>
      <c r="I774" s="97" t="s">
        <v>2279</v>
      </c>
      <c r="M774" s="1" t="s">
        <v>4754</v>
      </c>
      <c r="N774" s="1" t="s">
        <v>4754</v>
      </c>
      <c r="O774" s="1" t="s">
        <v>4754</v>
      </c>
      <c r="P774" s="1">
        <f t="shared" si="56"/>
        <v>0</v>
      </c>
      <c r="Q774" s="1">
        <f t="shared" si="57"/>
        <v>0</v>
      </c>
      <c r="R774" s="56"/>
      <c r="S774" s="57">
        <v>0</v>
      </c>
      <c r="T774" s="47"/>
      <c r="U774" s="49"/>
      <c r="Y774" s="1" t="s">
        <v>4754</v>
      </c>
      <c r="Z774" s="1" t="s">
        <v>4754</v>
      </c>
      <c r="AA774" s="1" t="s">
        <v>4755</v>
      </c>
      <c r="AB774" s="1">
        <f t="shared" si="58"/>
        <v>0</v>
      </c>
      <c r="AC774" s="1">
        <f t="shared" si="59"/>
        <v>1</v>
      </c>
      <c r="AD774" s="59" t="s">
        <v>4755</v>
      </c>
      <c r="AE774" s="58">
        <v>0</v>
      </c>
      <c r="AF774" s="48"/>
      <c r="AG774" s="6"/>
      <c r="AH774" s="72"/>
      <c r="AI774" s="73"/>
      <c r="AJ774" s="74"/>
      <c r="AK774" s="73"/>
    </row>
    <row r="775" spans="1:37">
      <c r="A775" s="7" t="s">
        <v>2309</v>
      </c>
      <c r="B775" s="8" t="s">
        <v>2310</v>
      </c>
      <c r="C775" s="8" t="s">
        <v>2311</v>
      </c>
      <c r="D775" s="8" t="s">
        <v>2312</v>
      </c>
      <c r="E775" s="96" t="s">
        <v>697</v>
      </c>
      <c r="F775" s="9" t="s">
        <v>2313</v>
      </c>
      <c r="G775" s="3">
        <v>2</v>
      </c>
      <c r="H775" s="75" t="s">
        <v>15</v>
      </c>
      <c r="I775" s="97" t="s">
        <v>2314</v>
      </c>
      <c r="M775" s="1" t="s">
        <v>4756</v>
      </c>
      <c r="N775" s="1" t="s">
        <v>4754</v>
      </c>
      <c r="O775" s="1" t="s">
        <v>4754</v>
      </c>
      <c r="P775" s="1">
        <f t="shared" si="56"/>
        <v>1</v>
      </c>
      <c r="Q775" s="1">
        <f t="shared" si="57"/>
        <v>0</v>
      </c>
      <c r="R775" s="56" t="s">
        <v>4756</v>
      </c>
      <c r="S775" s="57">
        <v>0</v>
      </c>
      <c r="T775" s="47"/>
      <c r="U775" s="49"/>
      <c r="Y775" s="1" t="s">
        <v>4754</v>
      </c>
      <c r="Z775" s="1" t="s">
        <v>4754</v>
      </c>
      <c r="AA775" s="1" t="s">
        <v>4754</v>
      </c>
      <c r="AB775" s="1">
        <f t="shared" si="58"/>
        <v>0</v>
      </c>
      <c r="AC775" s="1">
        <f t="shared" si="59"/>
        <v>0</v>
      </c>
      <c r="AD775" s="59"/>
      <c r="AE775" s="58">
        <v>0</v>
      </c>
      <c r="AF775" s="48"/>
      <c r="AG775" s="6"/>
      <c r="AH775" s="72"/>
      <c r="AI775" s="73"/>
      <c r="AJ775" s="74"/>
      <c r="AK775" s="73"/>
    </row>
    <row r="776" spans="1:37">
      <c r="A776" s="7" t="s">
        <v>2336</v>
      </c>
      <c r="B776" s="8" t="s">
        <v>2337</v>
      </c>
      <c r="C776" s="8" t="s">
        <v>2338</v>
      </c>
      <c r="D776" s="8" t="s">
        <v>2339</v>
      </c>
      <c r="E776" s="96" t="s">
        <v>13</v>
      </c>
      <c r="F776" s="9" t="s">
        <v>2340</v>
      </c>
      <c r="G776" s="3">
        <v>35</v>
      </c>
      <c r="H776" s="75" t="s">
        <v>358</v>
      </c>
      <c r="I776" s="97" t="s">
        <v>2341</v>
      </c>
      <c r="M776" s="1" t="s">
        <v>4754</v>
      </c>
      <c r="N776" s="1" t="s">
        <v>4754</v>
      </c>
      <c r="O776" s="1" t="s">
        <v>4754</v>
      </c>
      <c r="P776" s="1">
        <f t="shared" si="56"/>
        <v>0</v>
      </c>
      <c r="Q776" s="1">
        <f t="shared" si="57"/>
        <v>0</v>
      </c>
      <c r="R776" s="56"/>
      <c r="S776" s="57">
        <v>0</v>
      </c>
      <c r="T776" s="47"/>
      <c r="U776" s="49"/>
      <c r="Y776" s="1" t="s">
        <v>4755</v>
      </c>
      <c r="Z776" s="1" t="s">
        <v>4754</v>
      </c>
      <c r="AA776" s="1" t="s">
        <v>4754</v>
      </c>
      <c r="AB776" s="1">
        <f t="shared" si="58"/>
        <v>0</v>
      </c>
      <c r="AC776" s="1">
        <f t="shared" si="59"/>
        <v>1</v>
      </c>
      <c r="AD776" s="59" t="s">
        <v>4755</v>
      </c>
      <c r="AE776" s="58">
        <v>0</v>
      </c>
      <c r="AF776" s="48"/>
      <c r="AG776" s="6"/>
      <c r="AH776" s="72"/>
      <c r="AI776" s="73"/>
      <c r="AJ776" s="74"/>
      <c r="AK776" s="73"/>
    </row>
    <row r="777" spans="1:37">
      <c r="A777" s="7" t="s">
        <v>2360</v>
      </c>
      <c r="B777" s="8" t="s">
        <v>2361</v>
      </c>
      <c r="C777" s="8" t="s">
        <v>2362</v>
      </c>
      <c r="D777" s="8" t="s">
        <v>2363</v>
      </c>
      <c r="E777" s="96" t="s">
        <v>13</v>
      </c>
      <c r="F777" s="9" t="s">
        <v>2364</v>
      </c>
      <c r="G777" s="3">
        <v>2</v>
      </c>
      <c r="H777" s="75" t="s">
        <v>15</v>
      </c>
      <c r="I777" s="97" t="s">
        <v>2365</v>
      </c>
      <c r="M777" s="1" t="s">
        <v>4755</v>
      </c>
      <c r="N777" s="1" t="s">
        <v>4755</v>
      </c>
      <c r="O777" s="1" t="s">
        <v>4754</v>
      </c>
      <c r="P777" s="1">
        <f t="shared" si="56"/>
        <v>0</v>
      </c>
      <c r="Q777" s="1">
        <f t="shared" si="57"/>
        <v>2</v>
      </c>
      <c r="R777" s="56" t="s">
        <v>4755</v>
      </c>
      <c r="S777" s="57">
        <v>0</v>
      </c>
      <c r="T777" s="47"/>
      <c r="U777" s="49"/>
      <c r="Y777" s="1" t="s">
        <v>4754</v>
      </c>
      <c r="Z777" s="1" t="s">
        <v>4755</v>
      </c>
      <c r="AA777" s="1" t="s">
        <v>4755</v>
      </c>
      <c r="AB777" s="1">
        <f t="shared" si="58"/>
        <v>0</v>
      </c>
      <c r="AC777" s="1">
        <f t="shared" si="59"/>
        <v>2</v>
      </c>
      <c r="AD777" s="59" t="s">
        <v>4755</v>
      </c>
      <c r="AE777" s="58">
        <v>0</v>
      </c>
      <c r="AF777" s="48"/>
      <c r="AG777" s="6"/>
      <c r="AH777" s="72"/>
      <c r="AI777" s="73"/>
      <c r="AJ777" s="74"/>
      <c r="AK777" s="73"/>
    </row>
    <row r="778" spans="1:37">
      <c r="A778" s="7" t="s">
        <v>2372</v>
      </c>
      <c r="B778" s="8" t="s">
        <v>2373</v>
      </c>
      <c r="C778" s="8" t="s">
        <v>2374</v>
      </c>
      <c r="D778" s="8" t="s">
        <v>2375</v>
      </c>
      <c r="E778" s="96" t="s">
        <v>135</v>
      </c>
      <c r="F778" s="9" t="s">
        <v>2376</v>
      </c>
      <c r="G778" s="3">
        <v>101</v>
      </c>
      <c r="H778" s="75" t="s">
        <v>377</v>
      </c>
      <c r="I778" s="97" t="s">
        <v>2377</v>
      </c>
      <c r="M778" s="1" t="s">
        <v>4754</v>
      </c>
      <c r="N778" s="1" t="s">
        <v>4755</v>
      </c>
      <c r="O778" s="1" t="s">
        <v>4754</v>
      </c>
      <c r="P778" s="1">
        <f t="shared" si="56"/>
        <v>0</v>
      </c>
      <c r="Q778" s="1">
        <f t="shared" si="57"/>
        <v>1</v>
      </c>
      <c r="R778" s="56" t="s">
        <v>4755</v>
      </c>
      <c r="S778" s="57">
        <v>0</v>
      </c>
      <c r="T778" s="47"/>
      <c r="U778" s="49"/>
      <c r="Y778" s="1" t="s">
        <v>4754</v>
      </c>
      <c r="Z778" s="1" t="s">
        <v>4754</v>
      </c>
      <c r="AA778" s="1" t="s">
        <v>4754</v>
      </c>
      <c r="AB778" s="1">
        <f t="shared" si="58"/>
        <v>0</v>
      </c>
      <c r="AC778" s="1">
        <f t="shared" si="59"/>
        <v>0</v>
      </c>
      <c r="AD778" s="59"/>
      <c r="AE778" s="58">
        <v>0</v>
      </c>
      <c r="AF778" s="48"/>
      <c r="AG778" s="6"/>
      <c r="AH778" s="72"/>
      <c r="AI778" s="73"/>
      <c r="AJ778" s="74"/>
      <c r="AK778" s="73"/>
    </row>
    <row r="779" spans="1:37">
      <c r="A779" s="7" t="s">
        <v>2384</v>
      </c>
      <c r="B779" s="8" t="s">
        <v>2385</v>
      </c>
      <c r="C779" s="8" t="s">
        <v>2386</v>
      </c>
      <c r="D779" s="8" t="s">
        <v>2387</v>
      </c>
      <c r="E779" s="96" t="s">
        <v>13</v>
      </c>
      <c r="F779" s="9" t="s">
        <v>2388</v>
      </c>
      <c r="G779" s="3">
        <v>1</v>
      </c>
      <c r="H779" s="75" t="s">
        <v>34</v>
      </c>
      <c r="I779" s="97" t="s">
        <v>2389</v>
      </c>
      <c r="M779" s="1" t="s">
        <v>4754</v>
      </c>
      <c r="N779" s="1" t="s">
        <v>4755</v>
      </c>
      <c r="O779" s="1" t="s">
        <v>4754</v>
      </c>
      <c r="P779" s="1">
        <f t="shared" si="56"/>
        <v>0</v>
      </c>
      <c r="Q779" s="1">
        <f t="shared" si="57"/>
        <v>1</v>
      </c>
      <c r="R779" s="56" t="s">
        <v>4755</v>
      </c>
      <c r="S779" s="57">
        <v>0</v>
      </c>
      <c r="T779" s="47"/>
      <c r="U779" s="49"/>
      <c r="Y779" s="1" t="s">
        <v>4755</v>
      </c>
      <c r="Z779" s="1" t="s">
        <v>4754</v>
      </c>
      <c r="AA779" s="1" t="s">
        <v>4754</v>
      </c>
      <c r="AB779" s="1">
        <f t="shared" si="58"/>
        <v>0</v>
      </c>
      <c r="AC779" s="1">
        <f t="shared" si="59"/>
        <v>1</v>
      </c>
      <c r="AD779" s="59" t="s">
        <v>4755</v>
      </c>
      <c r="AE779" s="58">
        <v>0</v>
      </c>
      <c r="AF779" s="48"/>
      <c r="AG779" s="6"/>
      <c r="AH779" s="72"/>
      <c r="AI779" s="73"/>
      <c r="AJ779" s="74"/>
      <c r="AK779" s="73"/>
    </row>
    <row r="780" spans="1:37">
      <c r="A780" s="7" t="s">
        <v>2414</v>
      </c>
      <c r="B780" s="8" t="s">
        <v>2415</v>
      </c>
      <c r="C780" s="8" t="s">
        <v>2416</v>
      </c>
      <c r="D780" s="8" t="s">
        <v>2417</v>
      </c>
      <c r="E780" s="96" t="s">
        <v>13</v>
      </c>
      <c r="F780" s="9">
        <v>0</v>
      </c>
      <c r="G780" s="3">
        <v>1</v>
      </c>
      <c r="H780" s="75" t="s">
        <v>34</v>
      </c>
      <c r="I780" s="97" t="s">
        <v>2418</v>
      </c>
      <c r="M780" s="1" t="s">
        <v>4755</v>
      </c>
      <c r="N780" s="1" t="s">
        <v>4754</v>
      </c>
      <c r="O780" s="1" t="s">
        <v>4754</v>
      </c>
      <c r="P780" s="1">
        <f t="shared" si="56"/>
        <v>0</v>
      </c>
      <c r="Q780" s="1">
        <f t="shared" si="57"/>
        <v>1</v>
      </c>
      <c r="R780" s="56" t="s">
        <v>4755</v>
      </c>
      <c r="S780" s="57">
        <v>0</v>
      </c>
      <c r="T780" s="47"/>
      <c r="U780" s="49"/>
      <c r="Y780" s="1" t="s">
        <v>4754</v>
      </c>
      <c r="Z780" s="1" t="s">
        <v>4754</v>
      </c>
      <c r="AA780" s="1" t="s">
        <v>4754</v>
      </c>
      <c r="AB780" s="1">
        <f t="shared" si="58"/>
        <v>0</v>
      </c>
      <c r="AC780" s="1">
        <f t="shared" si="59"/>
        <v>0</v>
      </c>
      <c r="AD780" s="59"/>
      <c r="AE780" s="58">
        <v>0</v>
      </c>
      <c r="AF780" s="48"/>
      <c r="AG780" s="6"/>
      <c r="AH780" s="72"/>
      <c r="AI780" s="73"/>
      <c r="AJ780" s="74"/>
      <c r="AK780" s="73"/>
    </row>
    <row r="781" spans="1:37">
      <c r="A781" s="7" t="s">
        <v>2419</v>
      </c>
      <c r="B781" s="8" t="s">
        <v>2420</v>
      </c>
      <c r="C781" s="8" t="s">
        <v>2421</v>
      </c>
      <c r="D781" s="8" t="s">
        <v>2422</v>
      </c>
      <c r="E781" s="96" t="s">
        <v>27</v>
      </c>
      <c r="F781" s="9">
        <v>0</v>
      </c>
      <c r="G781" s="3">
        <v>2</v>
      </c>
      <c r="H781" s="75" t="s">
        <v>15</v>
      </c>
      <c r="I781" s="97" t="s">
        <v>2423</v>
      </c>
      <c r="M781" s="1" t="s">
        <v>4755</v>
      </c>
      <c r="N781" s="1" t="s">
        <v>4754</v>
      </c>
      <c r="O781" s="1" t="s">
        <v>4754</v>
      </c>
      <c r="P781" s="1">
        <f t="shared" si="56"/>
        <v>0</v>
      </c>
      <c r="Q781" s="1">
        <f t="shared" si="57"/>
        <v>1</v>
      </c>
      <c r="R781" s="56" t="s">
        <v>4755</v>
      </c>
      <c r="S781" s="57">
        <v>0</v>
      </c>
      <c r="T781" s="47"/>
      <c r="U781" s="49"/>
      <c r="Y781" s="1" t="s">
        <v>4754</v>
      </c>
      <c r="Z781" s="1" t="s">
        <v>4754</v>
      </c>
      <c r="AA781" s="1" t="s">
        <v>4754</v>
      </c>
      <c r="AB781" s="1">
        <f t="shared" si="58"/>
        <v>0</v>
      </c>
      <c r="AC781" s="1">
        <f t="shared" si="59"/>
        <v>0</v>
      </c>
      <c r="AD781" s="59"/>
      <c r="AE781" s="58">
        <v>0</v>
      </c>
      <c r="AF781" s="48"/>
      <c r="AG781" s="6"/>
      <c r="AH781" s="72"/>
      <c r="AI781" s="73"/>
      <c r="AJ781" s="74"/>
      <c r="AK781" s="73"/>
    </row>
    <row r="782" spans="1:37">
      <c r="A782" s="7" t="s">
        <v>2440</v>
      </c>
      <c r="B782" s="8" t="s">
        <v>2441</v>
      </c>
      <c r="C782" s="8" t="s">
        <v>2442</v>
      </c>
      <c r="D782" s="8" t="s">
        <v>2443</v>
      </c>
      <c r="E782" s="96" t="s">
        <v>155</v>
      </c>
      <c r="F782" s="9" t="s">
        <v>2444</v>
      </c>
      <c r="G782" s="3">
        <v>1</v>
      </c>
      <c r="H782" s="75" t="s">
        <v>34</v>
      </c>
      <c r="I782" s="97" t="s">
        <v>2445</v>
      </c>
      <c r="M782" s="1" t="s">
        <v>4754</v>
      </c>
      <c r="N782" s="1" t="s">
        <v>4756</v>
      </c>
      <c r="O782" s="1" t="s">
        <v>4754</v>
      </c>
      <c r="P782" s="1">
        <f t="shared" si="56"/>
        <v>1</v>
      </c>
      <c r="Q782" s="1">
        <f t="shared" si="57"/>
        <v>0</v>
      </c>
      <c r="R782" s="56" t="s">
        <v>4756</v>
      </c>
      <c r="S782" s="57">
        <v>0</v>
      </c>
      <c r="T782" s="47"/>
      <c r="U782" s="49"/>
      <c r="Y782" s="1" t="s">
        <v>4754</v>
      </c>
      <c r="Z782" s="1" t="s">
        <v>4754</v>
      </c>
      <c r="AA782" s="1" t="s">
        <v>4754</v>
      </c>
      <c r="AB782" s="1">
        <f t="shared" si="58"/>
        <v>0</v>
      </c>
      <c r="AC782" s="1">
        <f t="shared" si="59"/>
        <v>0</v>
      </c>
      <c r="AD782" s="59"/>
      <c r="AE782" s="58">
        <v>0</v>
      </c>
      <c r="AF782" s="48"/>
      <c r="AG782" s="6"/>
      <c r="AH782" s="72"/>
      <c r="AI782" s="73"/>
      <c r="AJ782" s="74"/>
      <c r="AK782" s="73"/>
    </row>
    <row r="783" spans="1:37">
      <c r="A783" s="7" t="s">
        <v>2469</v>
      </c>
      <c r="B783" s="8" t="s">
        <v>2470</v>
      </c>
      <c r="C783" s="8" t="s">
        <v>2471</v>
      </c>
      <c r="D783" s="8" t="s">
        <v>2472</v>
      </c>
      <c r="E783" s="96" t="s">
        <v>64</v>
      </c>
      <c r="F783" s="9">
        <v>0</v>
      </c>
      <c r="G783" s="3">
        <v>43</v>
      </c>
      <c r="H783" s="75" t="s">
        <v>66</v>
      </c>
      <c r="I783" s="97" t="s">
        <v>2473</v>
      </c>
      <c r="M783" s="1" t="s">
        <v>4754</v>
      </c>
      <c r="N783" s="1" t="s">
        <v>4754</v>
      </c>
      <c r="O783" s="1" t="s">
        <v>4754</v>
      </c>
      <c r="P783" s="1">
        <f t="shared" si="56"/>
        <v>0</v>
      </c>
      <c r="Q783" s="1">
        <f t="shared" si="57"/>
        <v>0</v>
      </c>
      <c r="R783" s="56"/>
      <c r="S783" s="57">
        <v>0</v>
      </c>
      <c r="T783" s="47"/>
      <c r="U783" s="49"/>
      <c r="Y783" s="1" t="s">
        <v>4754</v>
      </c>
      <c r="Z783" s="1" t="s">
        <v>4754</v>
      </c>
      <c r="AA783" s="1" t="s">
        <v>4754</v>
      </c>
      <c r="AB783" s="1">
        <f t="shared" si="58"/>
        <v>0</v>
      </c>
      <c r="AC783" s="1">
        <f t="shared" si="59"/>
        <v>0</v>
      </c>
      <c r="AD783" s="59"/>
      <c r="AE783" s="58">
        <v>0</v>
      </c>
      <c r="AF783" s="48"/>
      <c r="AG783" s="6"/>
      <c r="AH783" s="72"/>
      <c r="AI783" s="73"/>
      <c r="AJ783" s="74"/>
      <c r="AK783" s="73"/>
    </row>
    <row r="784" spans="1:37">
      <c r="A784" s="7" t="s">
        <v>2486</v>
      </c>
      <c r="B784" s="8" t="s">
        <v>2487</v>
      </c>
      <c r="C784" s="8" t="s">
        <v>2488</v>
      </c>
      <c r="D784" s="8" t="s">
        <v>2489</v>
      </c>
      <c r="E784" s="96" t="s">
        <v>135</v>
      </c>
      <c r="F784" s="9" t="s">
        <v>2490</v>
      </c>
      <c r="G784" s="3">
        <v>59</v>
      </c>
      <c r="H784" s="75" t="s">
        <v>1818</v>
      </c>
      <c r="I784" s="97" t="s">
        <v>2491</v>
      </c>
      <c r="M784" s="1" t="s">
        <v>4754</v>
      </c>
      <c r="N784" s="1" t="s">
        <v>4755</v>
      </c>
      <c r="O784" s="1" t="s">
        <v>4754</v>
      </c>
      <c r="P784" s="1">
        <f t="shared" si="56"/>
        <v>0</v>
      </c>
      <c r="Q784" s="1">
        <f t="shared" si="57"/>
        <v>1</v>
      </c>
      <c r="R784" s="56" t="s">
        <v>4755</v>
      </c>
      <c r="S784" s="57">
        <v>0</v>
      </c>
      <c r="T784" s="47"/>
      <c r="U784" s="49"/>
      <c r="Y784" s="1" t="s">
        <v>4754</v>
      </c>
      <c r="Z784" s="1" t="s">
        <v>4754</v>
      </c>
      <c r="AA784" s="1" t="s">
        <v>4754</v>
      </c>
      <c r="AB784" s="1">
        <f t="shared" si="58"/>
        <v>0</v>
      </c>
      <c r="AC784" s="1">
        <f t="shared" si="59"/>
        <v>0</v>
      </c>
      <c r="AD784" s="59"/>
      <c r="AE784" s="58">
        <v>0</v>
      </c>
      <c r="AF784" s="48"/>
      <c r="AG784" s="6"/>
      <c r="AH784" s="72"/>
      <c r="AI784" s="73"/>
      <c r="AJ784" s="74"/>
      <c r="AK784" s="73"/>
    </row>
    <row r="785" spans="1:37">
      <c r="A785" s="7" t="s">
        <v>2492</v>
      </c>
      <c r="B785" s="8" t="s">
        <v>2493</v>
      </c>
      <c r="C785" s="8" t="s">
        <v>2494</v>
      </c>
      <c r="D785" s="8" t="s">
        <v>2495</v>
      </c>
      <c r="E785" s="96" t="s">
        <v>13</v>
      </c>
      <c r="F785" s="9" t="s">
        <v>2496</v>
      </c>
      <c r="G785" s="3">
        <v>2</v>
      </c>
      <c r="H785" s="75" t="s">
        <v>15</v>
      </c>
      <c r="I785" s="97" t="s">
        <v>2497</v>
      </c>
      <c r="M785" s="1" t="s">
        <v>4754</v>
      </c>
      <c r="N785" s="1" t="s">
        <v>4754</v>
      </c>
      <c r="O785" s="1" t="s">
        <v>4754</v>
      </c>
      <c r="P785" s="1">
        <f t="shared" si="56"/>
        <v>0</v>
      </c>
      <c r="Q785" s="1">
        <f t="shared" si="57"/>
        <v>0</v>
      </c>
      <c r="R785" s="56"/>
      <c r="S785" s="57">
        <v>0</v>
      </c>
      <c r="T785" s="47"/>
      <c r="U785" s="49"/>
      <c r="Y785" s="1" t="s">
        <v>4756</v>
      </c>
      <c r="Z785" s="1" t="s">
        <v>4754</v>
      </c>
      <c r="AA785" s="1" t="s">
        <v>4754</v>
      </c>
      <c r="AB785" s="1">
        <f t="shared" si="58"/>
        <v>1</v>
      </c>
      <c r="AC785" s="1">
        <f t="shared" si="59"/>
        <v>0</v>
      </c>
      <c r="AD785" s="59" t="s">
        <v>4756</v>
      </c>
      <c r="AE785" s="58">
        <v>0</v>
      </c>
      <c r="AF785" s="48"/>
      <c r="AG785" s="6"/>
      <c r="AH785" s="72"/>
      <c r="AI785" s="73"/>
      <c r="AJ785" s="74"/>
      <c r="AK785" s="73"/>
    </row>
    <row r="786" spans="1:37">
      <c r="A786" s="7" t="s">
        <v>2531</v>
      </c>
      <c r="B786" s="8" t="s">
        <v>2532</v>
      </c>
      <c r="C786" s="8" t="s">
        <v>2533</v>
      </c>
      <c r="D786" s="8" t="s">
        <v>2534</v>
      </c>
      <c r="E786" s="96" t="s">
        <v>64</v>
      </c>
      <c r="F786" s="9" t="s">
        <v>2535</v>
      </c>
      <c r="G786" s="3">
        <v>106</v>
      </c>
      <c r="H786" s="75" t="s">
        <v>66</v>
      </c>
      <c r="I786" s="97" t="s">
        <v>2536</v>
      </c>
      <c r="M786" s="1" t="s">
        <v>4754</v>
      </c>
      <c r="N786" s="1" t="s">
        <v>4756</v>
      </c>
      <c r="O786" s="1" t="s">
        <v>4756</v>
      </c>
      <c r="P786" s="1">
        <f t="shared" si="56"/>
        <v>2</v>
      </c>
      <c r="Q786" s="1">
        <f t="shared" si="57"/>
        <v>0</v>
      </c>
      <c r="R786" s="56" t="s">
        <v>4756</v>
      </c>
      <c r="S786" s="57">
        <v>0</v>
      </c>
      <c r="T786" s="47"/>
      <c r="U786" s="49"/>
      <c r="Y786" s="1" t="s">
        <v>4756</v>
      </c>
      <c r="Z786" s="1" t="s">
        <v>4754</v>
      </c>
      <c r="AA786" s="1" t="s">
        <v>4756</v>
      </c>
      <c r="AB786" s="1">
        <f t="shared" si="58"/>
        <v>2</v>
      </c>
      <c r="AC786" s="1">
        <f t="shared" si="59"/>
        <v>0</v>
      </c>
      <c r="AD786" s="59" t="s">
        <v>4756</v>
      </c>
      <c r="AE786" s="58">
        <v>0</v>
      </c>
      <c r="AF786" s="48"/>
      <c r="AG786" s="6"/>
      <c r="AH786" s="72"/>
      <c r="AI786" s="73"/>
      <c r="AJ786" s="74"/>
      <c r="AK786" s="73"/>
    </row>
    <row r="787" spans="1:37">
      <c r="A787" s="7" t="s">
        <v>2537</v>
      </c>
      <c r="B787" s="8" t="s">
        <v>2538</v>
      </c>
      <c r="C787" s="8" t="s">
        <v>2539</v>
      </c>
      <c r="D787" s="8" t="s">
        <v>2540</v>
      </c>
      <c r="E787" s="96" t="s">
        <v>64</v>
      </c>
      <c r="F787" s="9">
        <v>0</v>
      </c>
      <c r="G787" s="3">
        <v>79</v>
      </c>
      <c r="H787" s="75" t="s">
        <v>143</v>
      </c>
      <c r="I787" s="97" t="s">
        <v>2541</v>
      </c>
      <c r="M787" s="1" t="s">
        <v>4754</v>
      </c>
      <c r="N787" s="1" t="s">
        <v>4755</v>
      </c>
      <c r="O787" s="1" t="s">
        <v>4754</v>
      </c>
      <c r="P787" s="1">
        <f t="shared" si="56"/>
        <v>0</v>
      </c>
      <c r="Q787" s="1">
        <f t="shared" si="57"/>
        <v>1</v>
      </c>
      <c r="R787" s="56" t="s">
        <v>4755</v>
      </c>
      <c r="S787" s="57">
        <v>0</v>
      </c>
      <c r="T787" s="47"/>
      <c r="U787" s="49"/>
      <c r="Y787" s="1" t="s">
        <v>4754</v>
      </c>
      <c r="Z787" s="1" t="s">
        <v>4754</v>
      </c>
      <c r="AA787" s="1" t="s">
        <v>4754</v>
      </c>
      <c r="AB787" s="1">
        <f t="shared" si="58"/>
        <v>0</v>
      </c>
      <c r="AC787" s="1">
        <f t="shared" si="59"/>
        <v>0</v>
      </c>
      <c r="AD787" s="59"/>
      <c r="AE787" s="58">
        <v>0</v>
      </c>
      <c r="AF787" s="48"/>
      <c r="AG787" s="6"/>
      <c r="AH787" s="72"/>
      <c r="AI787" s="73"/>
      <c r="AJ787" s="74"/>
      <c r="AK787" s="73"/>
    </row>
    <row r="788" spans="1:37">
      <c r="A788" s="7" t="s">
        <v>2553</v>
      </c>
      <c r="B788" s="8" t="s">
        <v>2554</v>
      </c>
      <c r="C788" s="8" t="s">
        <v>2555</v>
      </c>
      <c r="D788" s="8" t="s">
        <v>2556</v>
      </c>
      <c r="E788" s="96" t="s">
        <v>135</v>
      </c>
      <c r="F788" s="9" t="s">
        <v>2557</v>
      </c>
      <c r="G788" s="3">
        <v>104</v>
      </c>
      <c r="H788" s="75" t="s">
        <v>79</v>
      </c>
      <c r="I788" s="97" t="s">
        <v>2558</v>
      </c>
      <c r="M788" s="1" t="s">
        <v>4754</v>
      </c>
      <c r="N788" s="1" t="s">
        <v>4754</v>
      </c>
      <c r="O788" s="1" t="s">
        <v>4756</v>
      </c>
      <c r="P788" s="1">
        <f t="shared" si="56"/>
        <v>1</v>
      </c>
      <c r="Q788" s="1">
        <f t="shared" si="57"/>
        <v>0</v>
      </c>
      <c r="R788" s="56" t="s">
        <v>4756</v>
      </c>
      <c r="S788" s="57">
        <v>0</v>
      </c>
      <c r="T788" s="47"/>
      <c r="U788" s="49"/>
      <c r="Y788" s="1" t="s">
        <v>4754</v>
      </c>
      <c r="Z788" s="1" t="s">
        <v>4754</v>
      </c>
      <c r="AA788" s="1" t="s">
        <v>4756</v>
      </c>
      <c r="AB788" s="1">
        <f t="shared" si="58"/>
        <v>1</v>
      </c>
      <c r="AC788" s="1">
        <f t="shared" si="59"/>
        <v>0</v>
      </c>
      <c r="AD788" s="59" t="s">
        <v>4756</v>
      </c>
      <c r="AE788" s="58">
        <v>0</v>
      </c>
      <c r="AF788" s="48"/>
      <c r="AG788" s="6"/>
      <c r="AH788" s="72"/>
      <c r="AI788" s="73"/>
      <c r="AJ788" s="74"/>
      <c r="AK788" s="73"/>
    </row>
    <row r="789" spans="1:37">
      <c r="A789" s="7" t="s">
        <v>2610</v>
      </c>
      <c r="B789" s="8" t="s">
        <v>2611</v>
      </c>
      <c r="C789" s="8" t="s">
        <v>2612</v>
      </c>
      <c r="D789" s="8" t="s">
        <v>2613</v>
      </c>
      <c r="E789" s="96" t="s">
        <v>40</v>
      </c>
      <c r="F789" s="9" t="s">
        <v>2614</v>
      </c>
      <c r="G789" s="3">
        <v>2</v>
      </c>
      <c r="H789" s="75" t="s">
        <v>15</v>
      </c>
      <c r="I789" s="97" t="s">
        <v>2615</v>
      </c>
      <c r="M789" s="1" t="s">
        <v>4754</v>
      </c>
      <c r="N789" s="1" t="s">
        <v>4754</v>
      </c>
      <c r="O789" s="1" t="s">
        <v>4754</v>
      </c>
      <c r="P789" s="1">
        <f t="shared" si="56"/>
        <v>0</v>
      </c>
      <c r="Q789" s="1">
        <f t="shared" si="57"/>
        <v>0</v>
      </c>
      <c r="R789" s="56"/>
      <c r="S789" s="57">
        <v>0</v>
      </c>
      <c r="T789" s="47"/>
      <c r="U789" s="49"/>
      <c r="Y789" s="1" t="s">
        <v>4755</v>
      </c>
      <c r="Z789" s="1" t="s">
        <v>4755</v>
      </c>
      <c r="AA789" s="1" t="s">
        <v>4754</v>
      </c>
      <c r="AB789" s="1">
        <f t="shared" si="58"/>
        <v>0</v>
      </c>
      <c r="AC789" s="1">
        <f t="shared" si="59"/>
        <v>2</v>
      </c>
      <c r="AD789" s="59" t="s">
        <v>4755</v>
      </c>
      <c r="AE789" s="58">
        <v>0</v>
      </c>
      <c r="AF789" s="48"/>
      <c r="AG789" s="6"/>
      <c r="AH789" s="72"/>
      <c r="AI789" s="73"/>
      <c r="AJ789" s="74"/>
      <c r="AK789" s="73"/>
    </row>
    <row r="790" spans="1:37">
      <c r="A790" s="7" t="s">
        <v>2622</v>
      </c>
      <c r="B790" s="8" t="s">
        <v>2623</v>
      </c>
      <c r="C790" s="8" t="s">
        <v>2624</v>
      </c>
      <c r="D790" s="8" t="s">
        <v>2625</v>
      </c>
      <c r="E790" s="96" t="s">
        <v>40</v>
      </c>
      <c r="F790" s="9" t="s">
        <v>2626</v>
      </c>
      <c r="G790" s="3">
        <v>2</v>
      </c>
      <c r="H790" s="75" t="s">
        <v>15</v>
      </c>
      <c r="I790" s="97" t="s">
        <v>2627</v>
      </c>
      <c r="M790" s="1" t="s">
        <v>4754</v>
      </c>
      <c r="N790" s="1" t="s">
        <v>4754</v>
      </c>
      <c r="O790" s="1" t="s">
        <v>4754</v>
      </c>
      <c r="P790" s="1">
        <f t="shared" si="56"/>
        <v>0</v>
      </c>
      <c r="Q790" s="1">
        <f t="shared" si="57"/>
        <v>0</v>
      </c>
      <c r="R790" s="56"/>
      <c r="S790" s="57">
        <v>0</v>
      </c>
      <c r="T790" s="47"/>
      <c r="U790" s="49"/>
      <c r="Y790" s="1" t="s">
        <v>4754</v>
      </c>
      <c r="Z790" s="1" t="s">
        <v>4756</v>
      </c>
      <c r="AA790" s="1" t="s">
        <v>4754</v>
      </c>
      <c r="AB790" s="1">
        <f t="shared" si="58"/>
        <v>1</v>
      </c>
      <c r="AC790" s="1">
        <f t="shared" si="59"/>
        <v>0</v>
      </c>
      <c r="AD790" s="59" t="s">
        <v>4756</v>
      </c>
      <c r="AE790" s="58">
        <v>0</v>
      </c>
      <c r="AF790" s="48"/>
      <c r="AG790" s="6"/>
      <c r="AH790" s="72"/>
      <c r="AI790" s="73"/>
      <c r="AJ790" s="74"/>
      <c r="AK790" s="73"/>
    </row>
    <row r="791" spans="1:37">
      <c r="A791" s="7" t="s">
        <v>2628</v>
      </c>
      <c r="B791" s="8" t="s">
        <v>2629</v>
      </c>
      <c r="C791" s="8" t="s">
        <v>2630</v>
      </c>
      <c r="D791" s="8" t="s">
        <v>2631</v>
      </c>
      <c r="E791" s="96" t="s">
        <v>104</v>
      </c>
      <c r="F791" s="9" t="s">
        <v>2632</v>
      </c>
      <c r="G791" s="3">
        <v>2</v>
      </c>
      <c r="H791" s="75" t="s">
        <v>15</v>
      </c>
      <c r="I791" s="97" t="s">
        <v>2633</v>
      </c>
      <c r="M791" s="1" t="s">
        <v>4754</v>
      </c>
      <c r="N791" s="1" t="s">
        <v>4755</v>
      </c>
      <c r="O791" s="1" t="s">
        <v>4754</v>
      </c>
      <c r="P791" s="1">
        <f t="shared" si="56"/>
        <v>0</v>
      </c>
      <c r="Q791" s="1">
        <f t="shared" si="57"/>
        <v>1</v>
      </c>
      <c r="R791" s="56" t="s">
        <v>4755</v>
      </c>
      <c r="S791" s="57">
        <v>0</v>
      </c>
      <c r="T791" s="47"/>
      <c r="U791" s="49"/>
      <c r="Y791" s="1" t="s">
        <v>4754</v>
      </c>
      <c r="Z791" s="1" t="s">
        <v>4755</v>
      </c>
      <c r="AA791" s="1" t="s">
        <v>4755</v>
      </c>
      <c r="AB791" s="1">
        <f t="shared" si="58"/>
        <v>0</v>
      </c>
      <c r="AC791" s="1">
        <f t="shared" si="59"/>
        <v>2</v>
      </c>
      <c r="AD791" s="59" t="s">
        <v>4755</v>
      </c>
      <c r="AE791" s="58">
        <v>0</v>
      </c>
      <c r="AF791" s="48"/>
      <c r="AG791" s="6"/>
      <c r="AH791" s="72"/>
      <c r="AI791" s="73"/>
      <c r="AJ791" s="74"/>
      <c r="AK791" s="73"/>
    </row>
    <row r="792" spans="1:37">
      <c r="A792" s="7" t="s">
        <v>2653</v>
      </c>
      <c r="B792" s="8" t="s">
        <v>2654</v>
      </c>
      <c r="C792" s="8" t="s">
        <v>2655</v>
      </c>
      <c r="D792" s="8" t="s">
        <v>2656</v>
      </c>
      <c r="E792" s="96" t="s">
        <v>64</v>
      </c>
      <c r="F792" s="9" t="s">
        <v>2657</v>
      </c>
      <c r="G792" s="3">
        <v>2</v>
      </c>
      <c r="H792" s="75" t="s">
        <v>15</v>
      </c>
      <c r="I792" s="97" t="s">
        <v>2658</v>
      </c>
      <c r="M792" s="1" t="s">
        <v>4754</v>
      </c>
      <c r="N792" s="1" t="s">
        <v>4756</v>
      </c>
      <c r="O792" s="1" t="s">
        <v>4754</v>
      </c>
      <c r="P792" s="1">
        <f t="shared" si="56"/>
        <v>1</v>
      </c>
      <c r="Q792" s="1">
        <f t="shared" si="57"/>
        <v>0</v>
      </c>
      <c r="R792" s="56" t="s">
        <v>4756</v>
      </c>
      <c r="S792" s="57">
        <v>0</v>
      </c>
      <c r="T792" s="47"/>
      <c r="U792" s="49"/>
      <c r="Y792" s="1" t="s">
        <v>4754</v>
      </c>
      <c r="Z792" s="1" t="s">
        <v>4754</v>
      </c>
      <c r="AA792" s="1" t="s">
        <v>4754</v>
      </c>
      <c r="AB792" s="1">
        <f t="shared" si="58"/>
        <v>0</v>
      </c>
      <c r="AC792" s="1">
        <f t="shared" si="59"/>
        <v>0</v>
      </c>
      <c r="AD792" s="59"/>
      <c r="AE792" s="58">
        <v>0</v>
      </c>
      <c r="AF792" s="48"/>
      <c r="AG792" s="6"/>
      <c r="AH792" s="72"/>
      <c r="AI792" s="73"/>
      <c r="AJ792" s="74"/>
      <c r="AK792" s="73"/>
    </row>
    <row r="793" spans="1:37">
      <c r="A793" s="7" t="s">
        <v>2659</v>
      </c>
      <c r="B793" s="8" t="s">
        <v>2660</v>
      </c>
      <c r="C793" s="8" t="s">
        <v>2661</v>
      </c>
      <c r="D793" s="8" t="s">
        <v>2662</v>
      </c>
      <c r="E793" s="96" t="s">
        <v>27</v>
      </c>
      <c r="F793" s="9" t="s">
        <v>2663</v>
      </c>
      <c r="G793" s="3">
        <v>79</v>
      </c>
      <c r="H793" s="75" t="s">
        <v>358</v>
      </c>
      <c r="I793" s="97" t="s">
        <v>2664</v>
      </c>
      <c r="M793" s="1" t="s">
        <v>4754</v>
      </c>
      <c r="N793" s="1" t="s">
        <v>4754</v>
      </c>
      <c r="O793" s="1" t="s">
        <v>4754</v>
      </c>
      <c r="P793" s="1">
        <f t="shared" si="56"/>
        <v>0</v>
      </c>
      <c r="Q793" s="1">
        <f t="shared" si="57"/>
        <v>0</v>
      </c>
      <c r="R793" s="56"/>
      <c r="S793" s="57">
        <v>0</v>
      </c>
      <c r="T793" s="47"/>
      <c r="U793" s="49"/>
      <c r="Y793" s="1" t="s">
        <v>4754</v>
      </c>
      <c r="Z793" s="1" t="s">
        <v>4754</v>
      </c>
      <c r="AA793" s="1" t="s">
        <v>4754</v>
      </c>
      <c r="AB793" s="1">
        <f t="shared" si="58"/>
        <v>0</v>
      </c>
      <c r="AC793" s="1">
        <f t="shared" si="59"/>
        <v>0</v>
      </c>
      <c r="AD793" s="59"/>
      <c r="AE793" s="58">
        <v>0</v>
      </c>
      <c r="AF793" s="48"/>
      <c r="AG793" s="6"/>
      <c r="AH793" s="72"/>
      <c r="AI793" s="73"/>
      <c r="AJ793" s="74"/>
      <c r="AK793" s="73"/>
    </row>
    <row r="794" spans="1:37">
      <c r="A794" s="7" t="s">
        <v>2665</v>
      </c>
      <c r="B794" s="8" t="s">
        <v>2666</v>
      </c>
      <c r="C794" s="8" t="s">
        <v>2667</v>
      </c>
      <c r="D794" s="8" t="s">
        <v>2668</v>
      </c>
      <c r="E794" s="96" t="s">
        <v>104</v>
      </c>
      <c r="F794" s="9" t="s">
        <v>2669</v>
      </c>
      <c r="G794" s="3">
        <v>1</v>
      </c>
      <c r="H794" s="75" t="s">
        <v>34</v>
      </c>
      <c r="I794" s="97" t="s">
        <v>2670</v>
      </c>
      <c r="M794" s="1" t="s">
        <v>4754</v>
      </c>
      <c r="N794" s="1" t="s">
        <v>4754</v>
      </c>
      <c r="O794" s="1" t="s">
        <v>4754</v>
      </c>
      <c r="P794" s="1">
        <f t="shared" si="56"/>
        <v>0</v>
      </c>
      <c r="Q794" s="1">
        <f t="shared" si="57"/>
        <v>0</v>
      </c>
      <c r="R794" s="56"/>
      <c r="S794" s="57">
        <v>0</v>
      </c>
      <c r="T794" s="47"/>
      <c r="U794" s="49"/>
      <c r="Y794" s="1" t="s">
        <v>4754</v>
      </c>
      <c r="Z794" s="1" t="s">
        <v>4754</v>
      </c>
      <c r="AA794" s="1" t="s">
        <v>4754</v>
      </c>
      <c r="AB794" s="1">
        <f t="shared" si="58"/>
        <v>0</v>
      </c>
      <c r="AC794" s="1">
        <f t="shared" si="59"/>
        <v>0</v>
      </c>
      <c r="AD794" s="59"/>
      <c r="AE794" s="58">
        <v>0</v>
      </c>
      <c r="AF794" s="48"/>
      <c r="AG794" s="6"/>
      <c r="AH794" s="72"/>
      <c r="AI794" s="73"/>
      <c r="AJ794" s="74"/>
      <c r="AK794" s="73"/>
    </row>
    <row r="795" spans="1:37">
      <c r="A795" s="7" t="s">
        <v>2676</v>
      </c>
      <c r="B795" s="8" t="s">
        <v>2677</v>
      </c>
      <c r="C795" s="8" t="s">
        <v>2678</v>
      </c>
      <c r="D795" s="8" t="s">
        <v>2679</v>
      </c>
      <c r="E795" s="96" t="s">
        <v>64</v>
      </c>
      <c r="F795" s="9">
        <v>0</v>
      </c>
      <c r="G795" s="3">
        <v>60</v>
      </c>
      <c r="H795" s="75" t="s">
        <v>66</v>
      </c>
      <c r="I795" s="97" t="s">
        <v>2680</v>
      </c>
      <c r="M795" s="1" t="s">
        <v>4754</v>
      </c>
      <c r="N795" s="1" t="s">
        <v>4754</v>
      </c>
      <c r="O795" s="1" t="s">
        <v>4754</v>
      </c>
      <c r="P795" s="1">
        <f t="shared" si="56"/>
        <v>0</v>
      </c>
      <c r="Q795" s="1">
        <f t="shared" si="57"/>
        <v>0</v>
      </c>
      <c r="R795" s="56"/>
      <c r="S795" s="57">
        <v>0</v>
      </c>
      <c r="T795" s="47"/>
      <c r="U795" s="49"/>
      <c r="Y795" s="1" t="s">
        <v>4756</v>
      </c>
      <c r="Z795" s="1" t="s">
        <v>4754</v>
      </c>
      <c r="AA795" s="1" t="s">
        <v>4754</v>
      </c>
      <c r="AB795" s="1">
        <f t="shared" si="58"/>
        <v>1</v>
      </c>
      <c r="AC795" s="1">
        <f t="shared" si="59"/>
        <v>0</v>
      </c>
      <c r="AD795" s="59" t="s">
        <v>4756</v>
      </c>
      <c r="AE795" s="58">
        <v>0</v>
      </c>
      <c r="AF795" s="48"/>
      <c r="AG795" s="6"/>
      <c r="AH795" s="72"/>
      <c r="AI795" s="73"/>
      <c r="AJ795" s="74"/>
      <c r="AK795" s="73"/>
    </row>
    <row r="796" spans="1:37">
      <c r="A796" s="7" t="s">
        <v>2687</v>
      </c>
      <c r="B796" s="8" t="s">
        <v>2688</v>
      </c>
      <c r="C796" s="8" t="s">
        <v>2689</v>
      </c>
      <c r="D796" s="8" t="s">
        <v>2690</v>
      </c>
      <c r="E796" s="96" t="s">
        <v>40</v>
      </c>
      <c r="F796" s="9" t="s">
        <v>2691</v>
      </c>
      <c r="G796" s="3">
        <v>2</v>
      </c>
      <c r="H796" s="75" t="s">
        <v>15</v>
      </c>
      <c r="I796" s="97" t="s">
        <v>2692</v>
      </c>
      <c r="M796" s="1" t="s">
        <v>4754</v>
      </c>
      <c r="N796" s="1" t="s">
        <v>4755</v>
      </c>
      <c r="O796" s="1" t="s">
        <v>4754</v>
      </c>
      <c r="P796" s="1">
        <f t="shared" si="56"/>
        <v>0</v>
      </c>
      <c r="Q796" s="1">
        <f t="shared" si="57"/>
        <v>1</v>
      </c>
      <c r="R796" s="56" t="s">
        <v>4755</v>
      </c>
      <c r="S796" s="57">
        <v>0</v>
      </c>
      <c r="T796" s="47"/>
      <c r="U796" s="49"/>
      <c r="Y796" s="1" t="s">
        <v>4754</v>
      </c>
      <c r="Z796" s="1" t="s">
        <v>4755</v>
      </c>
      <c r="AA796" s="1" t="s">
        <v>4754</v>
      </c>
      <c r="AB796" s="1">
        <f t="shared" si="58"/>
        <v>0</v>
      </c>
      <c r="AC796" s="1">
        <f t="shared" si="59"/>
        <v>1</v>
      </c>
      <c r="AD796" s="59" t="s">
        <v>4755</v>
      </c>
      <c r="AE796" s="58">
        <v>0</v>
      </c>
      <c r="AF796" s="48"/>
      <c r="AG796" s="6"/>
      <c r="AH796" s="72"/>
      <c r="AI796" s="73"/>
      <c r="AJ796" s="74"/>
      <c r="AK796" s="73"/>
    </row>
    <row r="797" spans="1:37">
      <c r="A797" s="7" t="s">
        <v>2717</v>
      </c>
      <c r="B797" s="8" t="s">
        <v>2718</v>
      </c>
      <c r="C797" s="8" t="s">
        <v>2719</v>
      </c>
      <c r="D797" s="8" t="s">
        <v>2720</v>
      </c>
      <c r="E797" s="96" t="s">
        <v>64</v>
      </c>
      <c r="F797" s="9" t="s">
        <v>2721</v>
      </c>
      <c r="G797" s="3">
        <v>69</v>
      </c>
      <c r="H797" s="75" t="s">
        <v>170</v>
      </c>
      <c r="I797" s="97" t="s">
        <v>2722</v>
      </c>
      <c r="M797" s="1" t="s">
        <v>4754</v>
      </c>
      <c r="N797" s="1" t="s">
        <v>4754</v>
      </c>
      <c r="O797" s="1" t="s">
        <v>4754</v>
      </c>
      <c r="P797" s="1">
        <f t="shared" si="56"/>
        <v>0</v>
      </c>
      <c r="Q797" s="1">
        <f t="shared" si="57"/>
        <v>0</v>
      </c>
      <c r="R797" s="56"/>
      <c r="S797" s="57">
        <v>0</v>
      </c>
      <c r="T797" s="47"/>
      <c r="U797" s="49"/>
      <c r="Y797" s="1" t="s">
        <v>4754</v>
      </c>
      <c r="Z797" s="1" t="s">
        <v>4754</v>
      </c>
      <c r="AA797" s="1" t="s">
        <v>4754</v>
      </c>
      <c r="AB797" s="1">
        <f t="shared" si="58"/>
        <v>0</v>
      </c>
      <c r="AC797" s="1">
        <f t="shared" si="59"/>
        <v>0</v>
      </c>
      <c r="AD797" s="59"/>
      <c r="AE797" s="58">
        <v>0</v>
      </c>
      <c r="AF797" s="48"/>
      <c r="AG797" s="6"/>
      <c r="AH797" s="72"/>
      <c r="AI797" s="73"/>
      <c r="AJ797" s="74"/>
      <c r="AK797" s="73"/>
    </row>
    <row r="798" spans="1:37">
      <c r="A798" s="7" t="s">
        <v>2763</v>
      </c>
      <c r="B798" s="8" t="s">
        <v>2764</v>
      </c>
      <c r="C798" s="8" t="s">
        <v>2765</v>
      </c>
      <c r="D798" s="8" t="s">
        <v>2766</v>
      </c>
      <c r="E798" s="96" t="s">
        <v>40</v>
      </c>
      <c r="F798" s="9" t="s">
        <v>2767</v>
      </c>
      <c r="G798" s="3">
        <v>1</v>
      </c>
      <c r="H798" s="75" t="s">
        <v>34</v>
      </c>
      <c r="I798" s="97" t="s">
        <v>2768</v>
      </c>
      <c r="M798" s="1" t="s">
        <v>4754</v>
      </c>
      <c r="N798" s="1" t="s">
        <v>4754</v>
      </c>
      <c r="O798" s="1" t="s">
        <v>4754</v>
      </c>
      <c r="P798" s="1">
        <f t="shared" si="56"/>
        <v>0</v>
      </c>
      <c r="Q798" s="1">
        <f t="shared" si="57"/>
        <v>0</v>
      </c>
      <c r="R798" s="56"/>
      <c r="S798" s="57">
        <v>0</v>
      </c>
      <c r="T798" s="47"/>
      <c r="U798" s="49"/>
      <c r="Y798" s="1" t="s">
        <v>4755</v>
      </c>
      <c r="Z798" s="1" t="s">
        <v>4754</v>
      </c>
      <c r="AA798" s="1" t="s">
        <v>4754</v>
      </c>
      <c r="AB798" s="1">
        <f t="shared" si="58"/>
        <v>0</v>
      </c>
      <c r="AC798" s="1">
        <f t="shared" si="59"/>
        <v>1</v>
      </c>
      <c r="AD798" s="59" t="s">
        <v>4755</v>
      </c>
      <c r="AE798" s="58">
        <v>0</v>
      </c>
      <c r="AF798" s="48"/>
      <c r="AG798" s="6"/>
      <c r="AH798" s="72"/>
      <c r="AI798" s="73"/>
      <c r="AJ798" s="74"/>
      <c r="AK798" s="73"/>
    </row>
    <row r="799" spans="1:37">
      <c r="A799" s="7" t="s">
        <v>2769</v>
      </c>
      <c r="B799" s="8" t="s">
        <v>2770</v>
      </c>
      <c r="C799" s="8" t="s">
        <v>2771</v>
      </c>
      <c r="D799" s="8" t="s">
        <v>2772</v>
      </c>
      <c r="E799" s="96" t="s">
        <v>40</v>
      </c>
      <c r="F799" s="9">
        <v>0</v>
      </c>
      <c r="G799" s="3">
        <v>33</v>
      </c>
      <c r="H799" s="75" t="s">
        <v>652</v>
      </c>
      <c r="I799" s="97" t="s">
        <v>2773</v>
      </c>
      <c r="M799" s="1" t="s">
        <v>4754</v>
      </c>
      <c r="N799" s="1" t="s">
        <v>4754</v>
      </c>
      <c r="O799" s="1" t="s">
        <v>4754</v>
      </c>
      <c r="P799" s="1">
        <f t="shared" si="56"/>
        <v>0</v>
      </c>
      <c r="Q799" s="1">
        <f t="shared" si="57"/>
        <v>0</v>
      </c>
      <c r="R799" s="56"/>
      <c r="S799" s="57">
        <v>0</v>
      </c>
      <c r="T799" s="47"/>
      <c r="U799" s="49"/>
      <c r="Y799" s="1" t="s">
        <v>4756</v>
      </c>
      <c r="Z799" s="1" t="s">
        <v>4754</v>
      </c>
      <c r="AA799" s="1" t="s">
        <v>4754</v>
      </c>
      <c r="AB799" s="1">
        <f t="shared" si="58"/>
        <v>1</v>
      </c>
      <c r="AC799" s="1">
        <f t="shared" si="59"/>
        <v>0</v>
      </c>
      <c r="AD799" s="59" t="s">
        <v>4756</v>
      </c>
      <c r="AE799" s="58">
        <v>0</v>
      </c>
      <c r="AF799" s="48"/>
      <c r="AG799" s="6"/>
      <c r="AH799" s="72"/>
      <c r="AI799" s="73"/>
      <c r="AJ799" s="74"/>
      <c r="AK799" s="73"/>
    </row>
    <row r="800" spans="1:37">
      <c r="A800" s="7" t="s">
        <v>2780</v>
      </c>
      <c r="B800" s="8" t="s">
        <v>2781</v>
      </c>
      <c r="C800" s="8" t="s">
        <v>2782</v>
      </c>
      <c r="D800" s="8" t="s">
        <v>2783</v>
      </c>
      <c r="E800" s="96" t="s">
        <v>97</v>
      </c>
      <c r="F800" s="9" t="s">
        <v>2784</v>
      </c>
      <c r="G800" s="3">
        <v>24</v>
      </c>
      <c r="H800" s="75" t="s">
        <v>231</v>
      </c>
      <c r="I800" s="97" t="s">
        <v>2785</v>
      </c>
      <c r="M800" s="1" t="s">
        <v>4754</v>
      </c>
      <c r="N800" s="1" t="s">
        <v>4754</v>
      </c>
      <c r="O800" s="1" t="s">
        <v>4754</v>
      </c>
      <c r="P800" s="1">
        <f t="shared" si="56"/>
        <v>0</v>
      </c>
      <c r="Q800" s="1">
        <f t="shared" si="57"/>
        <v>0</v>
      </c>
      <c r="R800" s="56"/>
      <c r="S800" s="57">
        <v>0</v>
      </c>
      <c r="T800" s="47"/>
      <c r="U800" s="49"/>
      <c r="Y800" s="1" t="s">
        <v>4754</v>
      </c>
      <c r="Z800" s="1" t="s">
        <v>4754</v>
      </c>
      <c r="AA800" s="1" t="s">
        <v>4754</v>
      </c>
      <c r="AB800" s="1">
        <f t="shared" si="58"/>
        <v>0</v>
      </c>
      <c r="AC800" s="1">
        <f t="shared" si="59"/>
        <v>0</v>
      </c>
      <c r="AD800" s="59"/>
      <c r="AE800" s="58">
        <v>0</v>
      </c>
      <c r="AF800" s="48"/>
      <c r="AG800" s="6"/>
      <c r="AH800" s="72"/>
      <c r="AI800" s="73"/>
      <c r="AJ800" s="74"/>
      <c r="AK800" s="73"/>
    </row>
    <row r="801" spans="1:37">
      <c r="A801" s="7" t="s">
        <v>2835</v>
      </c>
      <c r="B801" s="8" t="s">
        <v>2836</v>
      </c>
      <c r="C801" s="8" t="s">
        <v>2837</v>
      </c>
      <c r="D801" s="8" t="s">
        <v>2838</v>
      </c>
      <c r="E801" s="96" t="s">
        <v>40</v>
      </c>
      <c r="F801" s="9" t="s">
        <v>2839</v>
      </c>
      <c r="G801" s="3">
        <v>1</v>
      </c>
      <c r="H801" s="75" t="s">
        <v>34</v>
      </c>
      <c r="I801" s="97" t="s">
        <v>2840</v>
      </c>
      <c r="M801" s="1" t="s">
        <v>4754</v>
      </c>
      <c r="N801" s="1" t="s">
        <v>4754</v>
      </c>
      <c r="O801" s="1" t="s">
        <v>4754</v>
      </c>
      <c r="P801" s="1">
        <f t="shared" si="56"/>
        <v>0</v>
      </c>
      <c r="Q801" s="1">
        <f t="shared" si="57"/>
        <v>0</v>
      </c>
      <c r="R801" s="56"/>
      <c r="S801" s="57">
        <v>0</v>
      </c>
      <c r="T801" s="47"/>
      <c r="U801" s="49"/>
      <c r="V801">
        <v>99.99</v>
      </c>
      <c r="W801">
        <v>99.78</v>
      </c>
      <c r="Y801" s="1" t="s">
        <v>4755</v>
      </c>
      <c r="Z801" s="1" t="s">
        <v>4755</v>
      </c>
      <c r="AA801" s="1" t="s">
        <v>4754</v>
      </c>
      <c r="AB801" s="1">
        <f t="shared" si="58"/>
        <v>0</v>
      </c>
      <c r="AC801" s="1">
        <f t="shared" si="59"/>
        <v>2</v>
      </c>
      <c r="AD801" s="59" t="s">
        <v>4755</v>
      </c>
      <c r="AE801" s="58">
        <v>2</v>
      </c>
      <c r="AF801" s="48">
        <v>99.884999999999991</v>
      </c>
      <c r="AG801" s="6">
        <v>0.10499999999999687</v>
      </c>
      <c r="AH801" s="72"/>
      <c r="AI801" s="73"/>
      <c r="AJ801" s="74"/>
      <c r="AK801" s="73"/>
    </row>
    <row r="802" spans="1:37">
      <c r="A802" s="7" t="s">
        <v>2841</v>
      </c>
      <c r="B802" s="8" t="s">
        <v>2842</v>
      </c>
      <c r="C802" s="8" t="s">
        <v>2843</v>
      </c>
      <c r="D802" s="8" t="s">
        <v>2844</v>
      </c>
      <c r="E802" s="96" t="s">
        <v>40</v>
      </c>
      <c r="F802" s="9" t="s">
        <v>2845</v>
      </c>
      <c r="G802" s="3">
        <v>53</v>
      </c>
      <c r="H802" s="75" t="s">
        <v>66</v>
      </c>
      <c r="I802" s="97" t="s">
        <v>2846</v>
      </c>
      <c r="M802" s="1" t="s">
        <v>4754</v>
      </c>
      <c r="N802" s="1" t="s">
        <v>4754</v>
      </c>
      <c r="O802" s="1" t="s">
        <v>4754</v>
      </c>
      <c r="P802" s="1">
        <f t="shared" si="56"/>
        <v>0</v>
      </c>
      <c r="Q802" s="1">
        <f t="shared" si="57"/>
        <v>0</v>
      </c>
      <c r="R802" s="56"/>
      <c r="S802" s="57">
        <v>0</v>
      </c>
      <c r="T802" s="47"/>
      <c r="U802" s="49"/>
      <c r="Y802" s="1" t="s">
        <v>4756</v>
      </c>
      <c r="Z802" s="1" t="s">
        <v>4754</v>
      </c>
      <c r="AA802" s="1" t="s">
        <v>4754</v>
      </c>
      <c r="AB802" s="1">
        <f t="shared" si="58"/>
        <v>1</v>
      </c>
      <c r="AC802" s="1">
        <f t="shared" si="59"/>
        <v>0</v>
      </c>
      <c r="AD802" s="59" t="s">
        <v>4756</v>
      </c>
      <c r="AE802" s="58">
        <v>0</v>
      </c>
      <c r="AF802" s="48"/>
      <c r="AG802" s="6"/>
      <c r="AH802" s="72"/>
      <c r="AI802" s="73"/>
      <c r="AJ802" s="74"/>
      <c r="AK802" s="73"/>
    </row>
    <row r="803" spans="1:37">
      <c r="A803" s="7" t="s">
        <v>2847</v>
      </c>
      <c r="B803" s="8" t="s">
        <v>2848</v>
      </c>
      <c r="C803" s="8" t="s">
        <v>2849</v>
      </c>
      <c r="D803" s="8" t="s">
        <v>2850</v>
      </c>
      <c r="E803" s="96" t="s">
        <v>104</v>
      </c>
      <c r="F803" s="9">
        <v>0</v>
      </c>
      <c r="G803" s="3">
        <v>113</v>
      </c>
      <c r="H803" s="75" t="s">
        <v>66</v>
      </c>
      <c r="I803" s="97" t="s">
        <v>2852</v>
      </c>
      <c r="M803" s="1" t="s">
        <v>4754</v>
      </c>
      <c r="N803" s="1" t="s">
        <v>4756</v>
      </c>
      <c r="O803" s="1" t="s">
        <v>4754</v>
      </c>
      <c r="P803" s="1">
        <f t="shared" si="56"/>
        <v>1</v>
      </c>
      <c r="Q803" s="1">
        <f t="shared" si="57"/>
        <v>0</v>
      </c>
      <c r="R803" s="56" t="s">
        <v>4756</v>
      </c>
      <c r="S803" s="57">
        <v>0</v>
      </c>
      <c r="T803" s="47"/>
      <c r="U803" s="49"/>
      <c r="Y803" s="1" t="s">
        <v>4756</v>
      </c>
      <c r="Z803" s="1" t="s">
        <v>4754</v>
      </c>
      <c r="AA803" s="1" t="s">
        <v>4754</v>
      </c>
      <c r="AB803" s="1">
        <f t="shared" si="58"/>
        <v>1</v>
      </c>
      <c r="AC803" s="1">
        <f t="shared" si="59"/>
        <v>0</v>
      </c>
      <c r="AD803" s="59" t="s">
        <v>4756</v>
      </c>
      <c r="AE803" s="58">
        <v>0</v>
      </c>
      <c r="AF803" s="48"/>
      <c r="AG803" s="6"/>
      <c r="AH803" s="72"/>
      <c r="AI803" s="73"/>
      <c r="AJ803" s="74"/>
      <c r="AK803" s="73"/>
    </row>
    <row r="804" spans="1:37">
      <c r="A804" s="7" t="s">
        <v>2869</v>
      </c>
      <c r="B804" s="8" t="s">
        <v>2870</v>
      </c>
      <c r="C804" s="8" t="s">
        <v>2871</v>
      </c>
      <c r="D804" s="8" t="s">
        <v>2872</v>
      </c>
      <c r="E804" s="96" t="s">
        <v>97</v>
      </c>
      <c r="F804" s="9">
        <v>0</v>
      </c>
      <c r="G804" s="3">
        <v>2</v>
      </c>
      <c r="H804" s="75" t="s">
        <v>15</v>
      </c>
      <c r="I804" s="97" t="s">
        <v>2873</v>
      </c>
      <c r="M804" s="1" t="s">
        <v>4754</v>
      </c>
      <c r="N804" s="1" t="s">
        <v>4754</v>
      </c>
      <c r="O804" s="1" t="s">
        <v>4754</v>
      </c>
      <c r="P804" s="1">
        <f t="shared" si="56"/>
        <v>0</v>
      </c>
      <c r="Q804" s="1">
        <f t="shared" si="57"/>
        <v>0</v>
      </c>
      <c r="R804" s="56"/>
      <c r="S804" s="57">
        <v>0</v>
      </c>
      <c r="T804" s="47"/>
      <c r="U804" s="49"/>
      <c r="Y804" s="1" t="s">
        <v>4754</v>
      </c>
      <c r="Z804" s="1" t="s">
        <v>4754</v>
      </c>
      <c r="AA804" s="1" t="s">
        <v>4754</v>
      </c>
      <c r="AB804" s="1">
        <f t="shared" si="58"/>
        <v>0</v>
      </c>
      <c r="AC804" s="1">
        <f t="shared" si="59"/>
        <v>0</v>
      </c>
      <c r="AD804" s="59"/>
      <c r="AE804" s="58">
        <v>0</v>
      </c>
      <c r="AF804" s="48"/>
      <c r="AG804" s="6"/>
      <c r="AH804" s="72"/>
      <c r="AI804" s="73"/>
      <c r="AJ804" s="74"/>
      <c r="AK804" s="73"/>
    </row>
    <row r="805" spans="1:37">
      <c r="A805" s="7" t="s">
        <v>2886</v>
      </c>
      <c r="B805" s="8" t="s">
        <v>2887</v>
      </c>
      <c r="C805" s="8" t="s">
        <v>2888</v>
      </c>
      <c r="D805" s="8" t="s">
        <v>2889</v>
      </c>
      <c r="E805" s="96" t="s">
        <v>27</v>
      </c>
      <c r="F805" s="9">
        <v>0</v>
      </c>
      <c r="G805" s="3">
        <v>57</v>
      </c>
      <c r="H805" s="75" t="s">
        <v>358</v>
      </c>
      <c r="I805" s="97" t="s">
        <v>2890</v>
      </c>
      <c r="M805" s="1" t="s">
        <v>4755</v>
      </c>
      <c r="N805" s="1" t="s">
        <v>4754</v>
      </c>
      <c r="O805" s="1" t="s">
        <v>4754</v>
      </c>
      <c r="P805" s="1">
        <f t="shared" si="56"/>
        <v>0</v>
      </c>
      <c r="Q805" s="1">
        <f t="shared" si="57"/>
        <v>1</v>
      </c>
      <c r="R805" s="56" t="s">
        <v>4755</v>
      </c>
      <c r="S805" s="57">
        <v>0</v>
      </c>
      <c r="T805" s="47"/>
      <c r="U805" s="49"/>
      <c r="Y805" s="1" t="s">
        <v>4755</v>
      </c>
      <c r="Z805" s="1" t="s">
        <v>4754</v>
      </c>
      <c r="AA805" s="1" t="s">
        <v>4754</v>
      </c>
      <c r="AB805" s="1">
        <f t="shared" si="58"/>
        <v>0</v>
      </c>
      <c r="AC805" s="1">
        <f t="shared" si="59"/>
        <v>1</v>
      </c>
      <c r="AD805" s="59" t="s">
        <v>4755</v>
      </c>
      <c r="AE805" s="58">
        <v>0</v>
      </c>
      <c r="AF805" s="48"/>
      <c r="AG805" s="6"/>
      <c r="AH805" s="72"/>
      <c r="AI805" s="73"/>
      <c r="AJ805" s="74"/>
      <c r="AK805" s="73"/>
    </row>
    <row r="806" spans="1:37">
      <c r="A806" s="7" t="s">
        <v>2928</v>
      </c>
      <c r="B806" s="8" t="s">
        <v>2929</v>
      </c>
      <c r="C806" s="8" t="s">
        <v>2930</v>
      </c>
      <c r="D806" s="8" t="s">
        <v>2931</v>
      </c>
      <c r="E806" s="96" t="s">
        <v>13</v>
      </c>
      <c r="F806" s="9" t="s">
        <v>2932</v>
      </c>
      <c r="G806" s="3">
        <v>1</v>
      </c>
      <c r="H806" s="75" t="s">
        <v>34</v>
      </c>
      <c r="I806" s="97" t="s">
        <v>2933</v>
      </c>
      <c r="M806" s="1" t="s">
        <v>4754</v>
      </c>
      <c r="N806" s="1" t="s">
        <v>4755</v>
      </c>
      <c r="O806" s="1" t="s">
        <v>4754</v>
      </c>
      <c r="P806" s="1">
        <f t="shared" si="56"/>
        <v>0</v>
      </c>
      <c r="Q806" s="1">
        <f t="shared" si="57"/>
        <v>1</v>
      </c>
      <c r="R806" s="56" t="s">
        <v>4755</v>
      </c>
      <c r="S806" s="57">
        <v>0</v>
      </c>
      <c r="T806" s="47"/>
      <c r="U806" s="49"/>
      <c r="Y806" s="1" t="s">
        <v>4754</v>
      </c>
      <c r="Z806" s="1" t="s">
        <v>4754</v>
      </c>
      <c r="AA806" s="1" t="s">
        <v>4754</v>
      </c>
      <c r="AB806" s="1">
        <f t="shared" si="58"/>
        <v>0</v>
      </c>
      <c r="AC806" s="1">
        <f t="shared" si="59"/>
        <v>0</v>
      </c>
      <c r="AD806" s="59"/>
      <c r="AE806" s="58">
        <v>0</v>
      </c>
      <c r="AF806" s="48"/>
      <c r="AG806" s="6"/>
      <c r="AH806" s="72"/>
      <c r="AI806" s="73"/>
      <c r="AJ806" s="74"/>
      <c r="AK806" s="73"/>
    </row>
    <row r="807" spans="1:37">
      <c r="A807" s="7" t="s">
        <v>2945</v>
      </c>
      <c r="B807" s="8" t="s">
        <v>2946</v>
      </c>
      <c r="C807" s="8" t="s">
        <v>2947</v>
      </c>
      <c r="D807" s="8" t="s">
        <v>2948</v>
      </c>
      <c r="E807" s="96" t="s">
        <v>64</v>
      </c>
      <c r="F807" s="9">
        <v>0</v>
      </c>
      <c r="G807" s="3">
        <v>1</v>
      </c>
      <c r="H807" s="75" t="s">
        <v>34</v>
      </c>
      <c r="I807" s="97" t="s">
        <v>2949</v>
      </c>
      <c r="M807" s="1" t="s">
        <v>4754</v>
      </c>
      <c r="N807" s="1" t="s">
        <v>4754</v>
      </c>
      <c r="O807" s="1" t="s">
        <v>4754</v>
      </c>
      <c r="P807" s="1">
        <f t="shared" si="56"/>
        <v>0</v>
      </c>
      <c r="Q807" s="1">
        <f t="shared" si="57"/>
        <v>0</v>
      </c>
      <c r="R807" s="56"/>
      <c r="S807" s="57">
        <v>0</v>
      </c>
      <c r="T807" s="47"/>
      <c r="U807" s="49"/>
      <c r="Y807" s="1" t="s">
        <v>4754</v>
      </c>
      <c r="Z807" s="1" t="s">
        <v>4754</v>
      </c>
      <c r="AA807" s="1" t="s">
        <v>4755</v>
      </c>
      <c r="AB807" s="1">
        <f t="shared" si="58"/>
        <v>0</v>
      </c>
      <c r="AC807" s="1">
        <f t="shared" si="59"/>
        <v>1</v>
      </c>
      <c r="AD807" s="59" t="s">
        <v>4755</v>
      </c>
      <c r="AE807" s="58">
        <v>0</v>
      </c>
      <c r="AF807" s="48"/>
      <c r="AG807" s="6"/>
      <c r="AH807" s="72"/>
      <c r="AI807" s="73"/>
      <c r="AJ807" s="74"/>
      <c r="AK807" s="73"/>
    </row>
    <row r="808" spans="1:37">
      <c r="A808" s="7" t="s">
        <v>2973</v>
      </c>
      <c r="B808" s="8" t="s">
        <v>2974</v>
      </c>
      <c r="C808" s="8" t="s">
        <v>2975</v>
      </c>
      <c r="D808" s="8" t="s">
        <v>2976</v>
      </c>
      <c r="E808" s="96" t="s">
        <v>13</v>
      </c>
      <c r="F808" s="9" t="s">
        <v>2977</v>
      </c>
      <c r="G808" s="3">
        <v>2</v>
      </c>
      <c r="H808" s="75" t="s">
        <v>15</v>
      </c>
      <c r="I808" s="97" t="s">
        <v>2978</v>
      </c>
      <c r="M808" s="1" t="s">
        <v>4754</v>
      </c>
      <c r="N808" s="1" t="s">
        <v>4754</v>
      </c>
      <c r="O808" s="1" t="s">
        <v>4755</v>
      </c>
      <c r="P808" s="1">
        <f t="shared" si="56"/>
        <v>0</v>
      </c>
      <c r="Q808" s="1">
        <f t="shared" si="57"/>
        <v>1</v>
      </c>
      <c r="R808" s="56" t="s">
        <v>4755</v>
      </c>
      <c r="S808" s="57">
        <v>0</v>
      </c>
      <c r="T808" s="47"/>
      <c r="U808" s="49"/>
      <c r="Y808" s="1" t="s">
        <v>4755</v>
      </c>
      <c r="Z808" s="1" t="s">
        <v>4754</v>
      </c>
      <c r="AA808" s="1" t="s">
        <v>4755</v>
      </c>
      <c r="AB808" s="1">
        <f t="shared" si="58"/>
        <v>0</v>
      </c>
      <c r="AC808" s="1">
        <f t="shared" si="59"/>
        <v>2</v>
      </c>
      <c r="AD808" s="59" t="s">
        <v>4755</v>
      </c>
      <c r="AE808" s="58">
        <v>0</v>
      </c>
      <c r="AF808" s="48"/>
      <c r="AG808" s="6"/>
      <c r="AH808" s="72"/>
      <c r="AI808" s="73"/>
      <c r="AJ808" s="74"/>
      <c r="AK808" s="73"/>
    </row>
    <row r="809" spans="1:37">
      <c r="A809" s="7" t="s">
        <v>2985</v>
      </c>
      <c r="B809" s="8" t="s">
        <v>2986</v>
      </c>
      <c r="C809" s="8" t="s">
        <v>2987</v>
      </c>
      <c r="D809" s="8" t="s">
        <v>2988</v>
      </c>
      <c r="E809" s="96" t="s">
        <v>155</v>
      </c>
      <c r="F809" s="9" t="s">
        <v>2989</v>
      </c>
      <c r="G809" s="3">
        <v>1</v>
      </c>
      <c r="H809" s="75" t="s">
        <v>34</v>
      </c>
      <c r="I809" s="97" t="s">
        <v>2990</v>
      </c>
      <c r="M809" s="1" t="s">
        <v>4755</v>
      </c>
      <c r="N809" s="1" t="s">
        <v>4754</v>
      </c>
      <c r="O809" s="1" t="s">
        <v>4754</v>
      </c>
      <c r="P809" s="1">
        <f t="shared" si="56"/>
        <v>0</v>
      </c>
      <c r="Q809" s="1">
        <f t="shared" si="57"/>
        <v>1</v>
      </c>
      <c r="R809" s="56" t="s">
        <v>4755</v>
      </c>
      <c r="S809" s="57">
        <v>0</v>
      </c>
      <c r="T809" s="47"/>
      <c r="U809" s="49"/>
      <c r="Y809" s="1" t="s">
        <v>4754</v>
      </c>
      <c r="Z809" s="1" t="s">
        <v>4754</v>
      </c>
      <c r="AA809" s="1" t="s">
        <v>4754</v>
      </c>
      <c r="AB809" s="1">
        <f t="shared" si="58"/>
        <v>0</v>
      </c>
      <c r="AC809" s="1">
        <f t="shared" si="59"/>
        <v>0</v>
      </c>
      <c r="AD809" s="59"/>
      <c r="AE809" s="58">
        <v>0</v>
      </c>
      <c r="AF809" s="48"/>
      <c r="AG809" s="6"/>
      <c r="AH809" s="72"/>
      <c r="AI809" s="73"/>
      <c r="AJ809" s="74"/>
      <c r="AK809" s="73"/>
    </row>
    <row r="810" spans="1:37">
      <c r="A810" s="7" t="s">
        <v>3018</v>
      </c>
      <c r="B810" s="8" t="s">
        <v>3019</v>
      </c>
      <c r="C810" s="8" t="s">
        <v>3020</v>
      </c>
      <c r="D810" s="8" t="s">
        <v>3021</v>
      </c>
      <c r="E810" s="96" t="s">
        <v>13</v>
      </c>
      <c r="F810" s="9" t="s">
        <v>3022</v>
      </c>
      <c r="G810" s="3">
        <v>2</v>
      </c>
      <c r="H810" s="75" t="s">
        <v>15</v>
      </c>
      <c r="I810" s="97" t="s">
        <v>3023</v>
      </c>
      <c r="M810" s="1" t="s">
        <v>4754</v>
      </c>
      <c r="N810" s="1" t="s">
        <v>4754</v>
      </c>
      <c r="O810" s="1" t="s">
        <v>4754</v>
      </c>
      <c r="P810" s="1">
        <f t="shared" si="56"/>
        <v>0</v>
      </c>
      <c r="Q810" s="1">
        <f t="shared" si="57"/>
        <v>0</v>
      </c>
      <c r="R810" s="56"/>
      <c r="S810" s="57">
        <v>0</v>
      </c>
      <c r="T810" s="47"/>
      <c r="U810" s="49"/>
      <c r="Y810" s="1" t="s">
        <v>4754</v>
      </c>
      <c r="Z810" s="1" t="s">
        <v>4754</v>
      </c>
      <c r="AA810" s="1" t="s">
        <v>4754</v>
      </c>
      <c r="AB810" s="1">
        <f t="shared" si="58"/>
        <v>0</v>
      </c>
      <c r="AC810" s="1">
        <f t="shared" si="59"/>
        <v>0</v>
      </c>
      <c r="AD810" s="59"/>
      <c r="AE810" s="58">
        <v>0</v>
      </c>
      <c r="AF810" s="48"/>
      <c r="AG810" s="6"/>
      <c r="AH810" s="72"/>
      <c r="AI810" s="73"/>
      <c r="AJ810" s="74"/>
      <c r="AK810" s="73"/>
    </row>
    <row r="811" spans="1:37">
      <c r="A811" s="7" t="s">
        <v>3045</v>
      </c>
      <c r="B811" s="8" t="s">
        <v>3046</v>
      </c>
      <c r="C811" s="8" t="s">
        <v>3047</v>
      </c>
      <c r="D811" s="8" t="s">
        <v>3048</v>
      </c>
      <c r="E811" s="96" t="s">
        <v>13</v>
      </c>
      <c r="F811" s="9">
        <v>0</v>
      </c>
      <c r="G811" s="3">
        <v>2</v>
      </c>
      <c r="H811" s="75" t="s">
        <v>15</v>
      </c>
      <c r="I811" s="97" t="s">
        <v>3049</v>
      </c>
      <c r="M811" s="1" t="s">
        <v>4754</v>
      </c>
      <c r="N811" s="1" t="s">
        <v>4754</v>
      </c>
      <c r="O811" s="1" t="s">
        <v>4754</v>
      </c>
      <c r="P811" s="1">
        <f t="shared" si="56"/>
        <v>0</v>
      </c>
      <c r="Q811" s="1">
        <f t="shared" si="57"/>
        <v>0</v>
      </c>
      <c r="R811" s="56"/>
      <c r="S811" s="57">
        <v>0</v>
      </c>
      <c r="T811" s="47"/>
      <c r="U811" s="49"/>
      <c r="Y811" s="1" t="s">
        <v>4755</v>
      </c>
      <c r="Z811" s="1" t="s">
        <v>4754</v>
      </c>
      <c r="AA811" s="1" t="s">
        <v>4754</v>
      </c>
      <c r="AB811" s="1">
        <f t="shared" si="58"/>
        <v>0</v>
      </c>
      <c r="AC811" s="1">
        <f t="shared" si="59"/>
        <v>1</v>
      </c>
      <c r="AD811" s="59" t="s">
        <v>4755</v>
      </c>
      <c r="AE811" s="58">
        <v>0</v>
      </c>
      <c r="AF811" s="48"/>
      <c r="AG811" s="6"/>
      <c r="AH811" s="72"/>
      <c r="AI811" s="73"/>
      <c r="AJ811" s="74"/>
      <c r="AK811" s="73"/>
    </row>
    <row r="812" spans="1:37">
      <c r="A812" s="7" t="s">
        <v>3055</v>
      </c>
      <c r="B812" s="8" t="s">
        <v>3056</v>
      </c>
      <c r="C812" s="8" t="s">
        <v>3057</v>
      </c>
      <c r="D812" s="8" t="s">
        <v>3058</v>
      </c>
      <c r="E812" s="96" t="s">
        <v>64</v>
      </c>
      <c r="F812" s="9">
        <v>0</v>
      </c>
      <c r="G812" s="3">
        <v>57</v>
      </c>
      <c r="H812" s="75" t="s">
        <v>377</v>
      </c>
      <c r="I812" s="97" t="s">
        <v>3059</v>
      </c>
      <c r="M812" s="1" t="s">
        <v>4754</v>
      </c>
      <c r="N812" s="1" t="s">
        <v>4754</v>
      </c>
      <c r="O812" s="1" t="s">
        <v>4754</v>
      </c>
      <c r="P812" s="1">
        <f t="shared" si="56"/>
        <v>0</v>
      </c>
      <c r="Q812" s="1">
        <f t="shared" si="57"/>
        <v>0</v>
      </c>
      <c r="R812" s="56"/>
      <c r="S812" s="57">
        <v>0</v>
      </c>
      <c r="T812" s="47"/>
      <c r="U812" s="49"/>
      <c r="Y812" s="1" t="s">
        <v>4754</v>
      </c>
      <c r="Z812" s="1" t="s">
        <v>4754</v>
      </c>
      <c r="AA812" s="1" t="s">
        <v>4756</v>
      </c>
      <c r="AB812" s="1">
        <f t="shared" si="58"/>
        <v>1</v>
      </c>
      <c r="AC812" s="1">
        <f t="shared" si="59"/>
        <v>0</v>
      </c>
      <c r="AD812" s="59" t="s">
        <v>4756</v>
      </c>
      <c r="AE812" s="58">
        <v>0</v>
      </c>
      <c r="AF812" s="48"/>
      <c r="AG812" s="6"/>
      <c r="AH812" s="72"/>
      <c r="AI812" s="73"/>
      <c r="AJ812" s="74"/>
      <c r="AK812" s="73"/>
    </row>
    <row r="813" spans="1:37">
      <c r="A813" s="7" t="s">
        <v>3078</v>
      </c>
      <c r="B813" s="8" t="s">
        <v>3079</v>
      </c>
      <c r="C813" s="8" t="s">
        <v>3080</v>
      </c>
      <c r="D813" s="8" t="s">
        <v>3081</v>
      </c>
      <c r="E813" s="96" t="s">
        <v>64</v>
      </c>
      <c r="F813" s="9" t="s">
        <v>3082</v>
      </c>
      <c r="G813" s="3">
        <v>67</v>
      </c>
      <c r="H813" s="75" t="s">
        <v>129</v>
      </c>
      <c r="I813" s="97" t="s">
        <v>3083</v>
      </c>
      <c r="M813" s="1" t="s">
        <v>4754</v>
      </c>
      <c r="N813" s="1" t="s">
        <v>4754</v>
      </c>
      <c r="O813" s="1" t="s">
        <v>4754</v>
      </c>
      <c r="P813" s="1">
        <f t="shared" si="56"/>
        <v>0</v>
      </c>
      <c r="Q813" s="1">
        <f t="shared" si="57"/>
        <v>0</v>
      </c>
      <c r="R813" s="56"/>
      <c r="S813" s="57">
        <v>0</v>
      </c>
      <c r="T813" s="47"/>
      <c r="U813" s="49"/>
      <c r="Y813" s="1" t="s">
        <v>4754</v>
      </c>
      <c r="Z813" s="1" t="s">
        <v>4754</v>
      </c>
      <c r="AA813" s="1" t="s">
        <v>4754</v>
      </c>
      <c r="AB813" s="1">
        <f t="shared" si="58"/>
        <v>0</v>
      </c>
      <c r="AC813" s="1">
        <f t="shared" si="59"/>
        <v>0</v>
      </c>
      <c r="AD813" s="59"/>
      <c r="AE813" s="58">
        <v>0</v>
      </c>
      <c r="AF813" s="48"/>
      <c r="AG813" s="6"/>
      <c r="AH813" s="72"/>
      <c r="AI813" s="73"/>
      <c r="AJ813" s="74"/>
      <c r="AK813" s="73"/>
    </row>
    <row r="814" spans="1:37">
      <c r="A814" s="7" t="s">
        <v>3090</v>
      </c>
      <c r="B814" s="8" t="s">
        <v>3091</v>
      </c>
      <c r="C814" s="8" t="s">
        <v>3092</v>
      </c>
      <c r="D814" s="8" t="s">
        <v>109</v>
      </c>
      <c r="E814" s="96" t="s">
        <v>110</v>
      </c>
      <c r="F814" s="9" t="s">
        <v>111</v>
      </c>
      <c r="G814" s="3">
        <v>2</v>
      </c>
      <c r="H814" s="75" t="s">
        <v>15</v>
      </c>
      <c r="I814" s="97" t="s">
        <v>3093</v>
      </c>
      <c r="M814" s="1" t="s">
        <v>4755</v>
      </c>
      <c r="N814" s="1" t="s">
        <v>4755</v>
      </c>
      <c r="O814" s="1" t="s">
        <v>4754</v>
      </c>
      <c r="P814" s="1">
        <f t="shared" si="56"/>
        <v>0</v>
      </c>
      <c r="Q814" s="1">
        <f t="shared" si="57"/>
        <v>2</v>
      </c>
      <c r="R814" s="56" t="s">
        <v>4755</v>
      </c>
      <c r="S814" s="57">
        <v>0</v>
      </c>
      <c r="T814" s="47"/>
      <c r="U814" s="49"/>
      <c r="Y814" s="1" t="s">
        <v>4754</v>
      </c>
      <c r="Z814" s="1" t="s">
        <v>4754</v>
      </c>
      <c r="AA814" s="1" t="s">
        <v>4754</v>
      </c>
      <c r="AB814" s="1">
        <f t="shared" si="58"/>
        <v>0</v>
      </c>
      <c r="AC814" s="1">
        <f t="shared" si="59"/>
        <v>0</v>
      </c>
      <c r="AD814" s="59"/>
      <c r="AE814" s="58">
        <v>0</v>
      </c>
      <c r="AF814" s="48"/>
      <c r="AG814" s="6"/>
      <c r="AH814" s="72"/>
      <c r="AI814" s="73"/>
      <c r="AJ814" s="74"/>
      <c r="AK814" s="73"/>
    </row>
    <row r="815" spans="1:37">
      <c r="A815" s="7" t="s">
        <v>3123</v>
      </c>
      <c r="B815" s="8" t="s">
        <v>3124</v>
      </c>
      <c r="C815" s="8" t="s">
        <v>3125</v>
      </c>
      <c r="D815" s="8" t="s">
        <v>3126</v>
      </c>
      <c r="E815" s="96" t="s">
        <v>40</v>
      </c>
      <c r="F815" s="9">
        <v>0</v>
      </c>
      <c r="G815" s="3">
        <v>2</v>
      </c>
      <c r="H815" s="75" t="s">
        <v>15</v>
      </c>
      <c r="I815" s="97" t="s">
        <v>3127</v>
      </c>
      <c r="M815" s="1" t="s">
        <v>4754</v>
      </c>
      <c r="N815" s="1" t="s">
        <v>4754</v>
      </c>
      <c r="O815" s="1" t="s">
        <v>4754</v>
      </c>
      <c r="P815" s="1">
        <f t="shared" si="56"/>
        <v>0</v>
      </c>
      <c r="Q815" s="1">
        <f t="shared" si="57"/>
        <v>0</v>
      </c>
      <c r="R815" s="56"/>
      <c r="S815" s="57">
        <v>0</v>
      </c>
      <c r="T815" s="47"/>
      <c r="U815" s="49"/>
      <c r="Y815" s="1" t="s">
        <v>4754</v>
      </c>
      <c r="Z815" s="1" t="s">
        <v>4755</v>
      </c>
      <c r="AA815" s="1" t="s">
        <v>4754</v>
      </c>
      <c r="AB815" s="1">
        <f t="shared" si="58"/>
        <v>0</v>
      </c>
      <c r="AC815" s="1">
        <f t="shared" si="59"/>
        <v>1</v>
      </c>
      <c r="AD815" s="59" t="s">
        <v>4755</v>
      </c>
      <c r="AE815" s="58">
        <v>0</v>
      </c>
      <c r="AF815" s="48"/>
      <c r="AG815" s="6"/>
      <c r="AH815" s="72"/>
      <c r="AI815" s="73"/>
      <c r="AJ815" s="74"/>
      <c r="AK815" s="73"/>
    </row>
    <row r="816" spans="1:37">
      <c r="A816" s="7" t="s">
        <v>3134</v>
      </c>
      <c r="B816" s="8" t="s">
        <v>3135</v>
      </c>
      <c r="C816" s="8" t="s">
        <v>3136</v>
      </c>
      <c r="D816" s="8" t="s">
        <v>3137</v>
      </c>
      <c r="E816" s="96" t="s">
        <v>40</v>
      </c>
      <c r="F816" s="9" t="s">
        <v>3138</v>
      </c>
      <c r="G816" s="3">
        <v>66</v>
      </c>
      <c r="H816" s="75" t="s">
        <v>323</v>
      </c>
      <c r="I816" s="97" t="s">
        <v>3139</v>
      </c>
      <c r="M816" s="1" t="s">
        <v>4755</v>
      </c>
      <c r="N816" s="1" t="s">
        <v>4754</v>
      </c>
      <c r="O816" s="1" t="s">
        <v>4754</v>
      </c>
      <c r="P816" s="1">
        <f t="shared" si="56"/>
        <v>0</v>
      </c>
      <c r="Q816" s="1">
        <f t="shared" si="57"/>
        <v>1</v>
      </c>
      <c r="R816" s="56" t="s">
        <v>4755</v>
      </c>
      <c r="S816" s="57">
        <v>0</v>
      </c>
      <c r="T816" s="47"/>
      <c r="U816" s="49"/>
      <c r="Y816" s="1" t="s">
        <v>4754</v>
      </c>
      <c r="Z816" s="1" t="s">
        <v>4754</v>
      </c>
      <c r="AA816" s="1" t="s">
        <v>4754</v>
      </c>
      <c r="AB816" s="1">
        <f t="shared" si="58"/>
        <v>0</v>
      </c>
      <c r="AC816" s="1">
        <f t="shared" si="59"/>
        <v>0</v>
      </c>
      <c r="AD816" s="59"/>
      <c r="AE816" s="58">
        <v>0</v>
      </c>
      <c r="AF816" s="48"/>
      <c r="AG816" s="6"/>
      <c r="AH816" s="72"/>
      <c r="AI816" s="73"/>
      <c r="AJ816" s="74"/>
      <c r="AK816" s="73"/>
    </row>
    <row r="817" spans="1:37">
      <c r="A817" s="7" t="s">
        <v>3146</v>
      </c>
      <c r="B817" s="8" t="s">
        <v>3147</v>
      </c>
      <c r="C817" s="8" t="s">
        <v>3148</v>
      </c>
      <c r="D817" s="8" t="s">
        <v>3149</v>
      </c>
      <c r="E817" s="96" t="s">
        <v>104</v>
      </c>
      <c r="F817" s="9" t="s">
        <v>3150</v>
      </c>
      <c r="G817" s="3">
        <v>1</v>
      </c>
      <c r="H817" s="75" t="s">
        <v>34</v>
      </c>
      <c r="I817" s="97" t="s">
        <v>3151</v>
      </c>
      <c r="M817" s="1" t="s">
        <v>4754</v>
      </c>
      <c r="N817" s="1" t="s">
        <v>4754</v>
      </c>
      <c r="O817" s="1" t="s">
        <v>4755</v>
      </c>
      <c r="P817" s="1">
        <f t="shared" si="56"/>
        <v>0</v>
      </c>
      <c r="Q817" s="1">
        <f t="shared" si="57"/>
        <v>1</v>
      </c>
      <c r="R817" s="56" t="s">
        <v>4755</v>
      </c>
      <c r="S817" s="57">
        <v>0</v>
      </c>
      <c r="T817" s="47"/>
      <c r="U817" s="49"/>
      <c r="Y817" s="1" t="s">
        <v>4755</v>
      </c>
      <c r="Z817" s="1" t="s">
        <v>4754</v>
      </c>
      <c r="AA817" s="1" t="s">
        <v>4754</v>
      </c>
      <c r="AB817" s="1">
        <f t="shared" si="58"/>
        <v>0</v>
      </c>
      <c r="AC817" s="1">
        <f t="shared" si="59"/>
        <v>1</v>
      </c>
      <c r="AD817" s="59" t="s">
        <v>4755</v>
      </c>
      <c r="AE817" s="58">
        <v>0</v>
      </c>
      <c r="AF817" s="48"/>
      <c r="AG817" s="6"/>
      <c r="AH817" s="72"/>
      <c r="AI817" s="73"/>
      <c r="AJ817" s="74"/>
      <c r="AK817" s="73"/>
    </row>
    <row r="818" spans="1:37">
      <c r="A818" s="7" t="s">
        <v>3201</v>
      </c>
      <c r="B818" s="8" t="s">
        <v>3202</v>
      </c>
      <c r="C818" s="8" t="s">
        <v>3203</v>
      </c>
      <c r="D818" s="8" t="s">
        <v>3204</v>
      </c>
      <c r="E818" s="96" t="s">
        <v>64</v>
      </c>
      <c r="F818" s="9" t="s">
        <v>3205</v>
      </c>
      <c r="G818" s="3">
        <v>109</v>
      </c>
      <c r="H818" s="75" t="s">
        <v>652</v>
      </c>
      <c r="I818" s="97" t="s">
        <v>3206</v>
      </c>
      <c r="M818" s="1" t="s">
        <v>4754</v>
      </c>
      <c r="N818" s="1" t="s">
        <v>4756</v>
      </c>
      <c r="O818" s="1" t="s">
        <v>4754</v>
      </c>
      <c r="P818" s="1">
        <f t="shared" si="56"/>
        <v>1</v>
      </c>
      <c r="Q818" s="1">
        <f t="shared" si="57"/>
        <v>0</v>
      </c>
      <c r="R818" s="56" t="s">
        <v>4756</v>
      </c>
      <c r="S818" s="57">
        <v>0</v>
      </c>
      <c r="T818" s="47"/>
      <c r="U818" s="49"/>
      <c r="Y818" s="1" t="s">
        <v>4754</v>
      </c>
      <c r="Z818" s="1" t="s">
        <v>4754</v>
      </c>
      <c r="AA818" s="1" t="s">
        <v>4754</v>
      </c>
      <c r="AB818" s="1">
        <f t="shared" si="58"/>
        <v>0</v>
      </c>
      <c r="AC818" s="1">
        <f t="shared" si="59"/>
        <v>0</v>
      </c>
      <c r="AD818" s="59"/>
      <c r="AE818" s="58">
        <v>0</v>
      </c>
      <c r="AF818" s="48"/>
      <c r="AG818" s="6"/>
      <c r="AH818" s="72"/>
      <c r="AI818" s="73"/>
      <c r="AJ818" s="74"/>
      <c r="AK818" s="73"/>
    </row>
    <row r="819" spans="1:37">
      <c r="A819" s="7" t="s">
        <v>3207</v>
      </c>
      <c r="B819" s="8" t="s">
        <v>3208</v>
      </c>
      <c r="C819" s="8" t="s">
        <v>3209</v>
      </c>
      <c r="D819" s="8" t="s">
        <v>3210</v>
      </c>
      <c r="E819" s="96" t="s">
        <v>697</v>
      </c>
      <c r="F819" s="9" t="s">
        <v>3211</v>
      </c>
      <c r="G819" s="3">
        <v>22</v>
      </c>
      <c r="H819" s="75" t="s">
        <v>66</v>
      </c>
      <c r="I819" s="97" t="s">
        <v>3212</v>
      </c>
      <c r="M819" s="1" t="s">
        <v>4754</v>
      </c>
      <c r="N819" s="1" t="s">
        <v>4754</v>
      </c>
      <c r="O819" s="1" t="s">
        <v>4754</v>
      </c>
      <c r="P819" s="1">
        <f t="shared" si="56"/>
        <v>0</v>
      </c>
      <c r="Q819" s="1">
        <f t="shared" si="57"/>
        <v>0</v>
      </c>
      <c r="R819" s="56"/>
      <c r="S819" s="57">
        <v>0</v>
      </c>
      <c r="T819" s="47"/>
      <c r="U819" s="49"/>
      <c r="Y819" s="1" t="s">
        <v>4754</v>
      </c>
      <c r="Z819" s="1" t="s">
        <v>4754</v>
      </c>
      <c r="AA819" s="1" t="s">
        <v>4756</v>
      </c>
      <c r="AB819" s="1">
        <f t="shared" si="58"/>
        <v>1</v>
      </c>
      <c r="AC819" s="1">
        <f t="shared" si="59"/>
        <v>0</v>
      </c>
      <c r="AD819" s="59" t="s">
        <v>4756</v>
      </c>
      <c r="AE819" s="58">
        <v>0</v>
      </c>
      <c r="AF819" s="48"/>
      <c r="AG819" s="6"/>
      <c r="AH819" s="72"/>
      <c r="AI819" s="73"/>
      <c r="AJ819" s="74"/>
      <c r="AK819" s="73"/>
    </row>
    <row r="820" spans="1:37">
      <c r="A820" s="7" t="s">
        <v>3229</v>
      </c>
      <c r="B820" s="8" t="s">
        <v>3230</v>
      </c>
      <c r="C820" s="8" t="s">
        <v>3231</v>
      </c>
      <c r="D820" s="8" t="s">
        <v>3232</v>
      </c>
      <c r="E820" s="96" t="s">
        <v>697</v>
      </c>
      <c r="F820" s="9" t="s">
        <v>3233</v>
      </c>
      <c r="G820" s="3">
        <v>1</v>
      </c>
      <c r="H820" s="75" t="s">
        <v>34</v>
      </c>
      <c r="I820" s="97" t="s">
        <v>3234</v>
      </c>
      <c r="M820" s="1" t="s">
        <v>4754</v>
      </c>
      <c r="N820" s="1" t="s">
        <v>4755</v>
      </c>
      <c r="O820" s="1" t="s">
        <v>4754</v>
      </c>
      <c r="P820" s="1">
        <f t="shared" si="56"/>
        <v>0</v>
      </c>
      <c r="Q820" s="1">
        <f t="shared" si="57"/>
        <v>1</v>
      </c>
      <c r="R820" s="56" t="s">
        <v>4755</v>
      </c>
      <c r="S820" s="57">
        <v>0</v>
      </c>
      <c r="T820" s="47"/>
      <c r="U820" s="49"/>
      <c r="Y820" s="1" t="s">
        <v>4754</v>
      </c>
      <c r="Z820" s="1" t="s">
        <v>4754</v>
      </c>
      <c r="AA820" s="1" t="s">
        <v>4754</v>
      </c>
      <c r="AB820" s="1">
        <f t="shared" si="58"/>
        <v>0</v>
      </c>
      <c r="AC820" s="1">
        <f t="shared" si="59"/>
        <v>0</v>
      </c>
      <c r="AD820" s="59"/>
      <c r="AE820" s="58">
        <v>0</v>
      </c>
      <c r="AF820" s="48"/>
      <c r="AG820" s="6"/>
      <c r="AH820" s="72"/>
      <c r="AI820" s="73"/>
      <c r="AJ820" s="74"/>
      <c r="AK820" s="73"/>
    </row>
    <row r="821" spans="1:37">
      <c r="A821" s="7" t="s">
        <v>3251</v>
      </c>
      <c r="B821" s="8" t="s">
        <v>3252</v>
      </c>
      <c r="C821" s="8" t="s">
        <v>3253</v>
      </c>
      <c r="D821" s="8" t="s">
        <v>3254</v>
      </c>
      <c r="E821" s="96" t="s">
        <v>27</v>
      </c>
      <c r="F821" s="9" t="s">
        <v>3070</v>
      </c>
      <c r="G821" s="3">
        <v>2</v>
      </c>
      <c r="H821" s="75" t="s">
        <v>15</v>
      </c>
      <c r="I821" s="97" t="s">
        <v>3255</v>
      </c>
      <c r="M821" s="1" t="s">
        <v>4755</v>
      </c>
      <c r="N821" s="1" t="s">
        <v>4755</v>
      </c>
      <c r="O821" s="1" t="s">
        <v>4755</v>
      </c>
      <c r="P821" s="1">
        <f t="shared" si="56"/>
        <v>0</v>
      </c>
      <c r="Q821" s="1">
        <f t="shared" si="57"/>
        <v>3</v>
      </c>
      <c r="R821" s="56" t="s">
        <v>4755</v>
      </c>
      <c r="S821" s="57">
        <v>0</v>
      </c>
      <c r="T821" s="47"/>
      <c r="U821" s="49"/>
      <c r="Y821" s="1" t="s">
        <v>4755</v>
      </c>
      <c r="Z821" s="1" t="s">
        <v>4754</v>
      </c>
      <c r="AA821" s="1" t="s">
        <v>4755</v>
      </c>
      <c r="AB821" s="1">
        <f t="shared" si="58"/>
        <v>0</v>
      </c>
      <c r="AC821" s="1">
        <f t="shared" si="59"/>
        <v>2</v>
      </c>
      <c r="AD821" s="59" t="s">
        <v>4755</v>
      </c>
      <c r="AE821" s="58">
        <v>0</v>
      </c>
      <c r="AF821" s="48"/>
      <c r="AG821" s="6"/>
      <c r="AH821" s="72"/>
      <c r="AI821" s="73"/>
      <c r="AJ821" s="74"/>
      <c r="AK821" s="73"/>
    </row>
    <row r="822" spans="1:37">
      <c r="A822" s="7" t="s">
        <v>3256</v>
      </c>
      <c r="B822" s="8" t="s">
        <v>3257</v>
      </c>
      <c r="C822" s="8" t="s">
        <v>3258</v>
      </c>
      <c r="D822" s="8" t="s">
        <v>3259</v>
      </c>
      <c r="E822" s="96" t="s">
        <v>13</v>
      </c>
      <c r="F822" s="9" t="s">
        <v>347</v>
      </c>
      <c r="G822" s="3">
        <v>2</v>
      </c>
      <c r="H822" s="75" t="s">
        <v>15</v>
      </c>
      <c r="I822" s="97" t="s">
        <v>1351</v>
      </c>
      <c r="M822" s="1" t="s">
        <v>4754</v>
      </c>
      <c r="N822" s="1" t="s">
        <v>4755</v>
      </c>
      <c r="O822" s="1" t="s">
        <v>4754</v>
      </c>
      <c r="P822" s="1">
        <f t="shared" si="56"/>
        <v>0</v>
      </c>
      <c r="Q822" s="1">
        <f t="shared" si="57"/>
        <v>1</v>
      </c>
      <c r="R822" s="56" t="s">
        <v>4755</v>
      </c>
      <c r="S822" s="57">
        <v>0</v>
      </c>
      <c r="T822" s="47"/>
      <c r="U822" s="49"/>
      <c r="X822">
        <v>99.73</v>
      </c>
      <c r="Y822" s="1" t="s">
        <v>4755</v>
      </c>
      <c r="Z822" s="1" t="s">
        <v>4755</v>
      </c>
      <c r="AA822" s="1" t="s">
        <v>4755</v>
      </c>
      <c r="AB822" s="1">
        <f t="shared" si="58"/>
        <v>0</v>
      </c>
      <c r="AC822" s="1">
        <f t="shared" si="59"/>
        <v>3</v>
      </c>
      <c r="AD822" s="59" t="s">
        <v>4755</v>
      </c>
      <c r="AE822" s="58">
        <v>1</v>
      </c>
      <c r="AF822" s="48">
        <v>99.73</v>
      </c>
      <c r="AG822" s="6"/>
      <c r="AH822" s="72"/>
      <c r="AI822" s="73"/>
      <c r="AJ822" s="74"/>
      <c r="AK822" s="73"/>
    </row>
    <row r="823" spans="1:37">
      <c r="A823" s="7" t="s">
        <v>3265</v>
      </c>
      <c r="B823" s="8" t="s">
        <v>3266</v>
      </c>
      <c r="C823" s="8" t="s">
        <v>3267</v>
      </c>
      <c r="D823" s="8" t="s">
        <v>3268</v>
      </c>
      <c r="E823" s="96" t="s">
        <v>64</v>
      </c>
      <c r="F823" s="9" t="s">
        <v>3269</v>
      </c>
      <c r="G823" s="3">
        <v>55</v>
      </c>
      <c r="H823" s="75" t="s">
        <v>170</v>
      </c>
      <c r="I823" s="97" t="s">
        <v>3270</v>
      </c>
      <c r="M823" s="1" t="s">
        <v>4754</v>
      </c>
      <c r="N823" s="1" t="s">
        <v>4756</v>
      </c>
      <c r="O823" s="1" t="s">
        <v>4756</v>
      </c>
      <c r="P823" s="1">
        <f t="shared" si="56"/>
        <v>2</v>
      </c>
      <c r="Q823" s="1">
        <f t="shared" si="57"/>
        <v>0</v>
      </c>
      <c r="R823" s="56" t="s">
        <v>4756</v>
      </c>
      <c r="S823" s="57">
        <v>0</v>
      </c>
      <c r="T823" s="47"/>
      <c r="U823" s="49"/>
      <c r="Y823" s="1" t="s">
        <v>4754</v>
      </c>
      <c r="Z823" s="1" t="s">
        <v>4754</v>
      </c>
      <c r="AA823" s="1" t="s">
        <v>4754</v>
      </c>
      <c r="AB823" s="1">
        <f t="shared" si="58"/>
        <v>0</v>
      </c>
      <c r="AC823" s="1">
        <f t="shared" si="59"/>
        <v>0</v>
      </c>
      <c r="AD823" s="59"/>
      <c r="AE823" s="58">
        <v>0</v>
      </c>
      <c r="AF823" s="48"/>
      <c r="AG823" s="6"/>
      <c r="AH823" s="72"/>
      <c r="AI823" s="73"/>
      <c r="AJ823" s="74"/>
      <c r="AK823" s="73"/>
    </row>
    <row r="824" spans="1:37">
      <c r="A824" s="7" t="s">
        <v>3271</v>
      </c>
      <c r="B824" s="8" t="s">
        <v>3272</v>
      </c>
      <c r="C824" s="8" t="s">
        <v>3273</v>
      </c>
      <c r="D824" s="8" t="s">
        <v>3274</v>
      </c>
      <c r="E824" s="96" t="s">
        <v>13</v>
      </c>
      <c r="F824" s="9">
        <v>0</v>
      </c>
      <c r="G824" s="3">
        <v>2</v>
      </c>
      <c r="H824" s="75" t="s">
        <v>15</v>
      </c>
      <c r="I824" s="97" t="s">
        <v>3275</v>
      </c>
      <c r="M824" s="1" t="s">
        <v>4754</v>
      </c>
      <c r="N824" s="1" t="s">
        <v>4754</v>
      </c>
      <c r="O824" s="1" t="s">
        <v>4754</v>
      </c>
      <c r="P824" s="1">
        <f t="shared" si="56"/>
        <v>0</v>
      </c>
      <c r="Q824" s="1">
        <f t="shared" si="57"/>
        <v>0</v>
      </c>
      <c r="R824" s="56"/>
      <c r="S824" s="57">
        <v>0</v>
      </c>
      <c r="T824" s="47"/>
      <c r="U824" s="49"/>
      <c r="Y824" s="1" t="s">
        <v>4754</v>
      </c>
      <c r="Z824" s="1" t="s">
        <v>4755</v>
      </c>
      <c r="AA824" s="1" t="s">
        <v>4754</v>
      </c>
      <c r="AB824" s="1">
        <f t="shared" si="58"/>
        <v>0</v>
      </c>
      <c r="AC824" s="1">
        <f t="shared" si="59"/>
        <v>1</v>
      </c>
      <c r="AD824" s="59" t="s">
        <v>4755</v>
      </c>
      <c r="AE824" s="58">
        <v>0</v>
      </c>
      <c r="AF824" s="48"/>
      <c r="AG824" s="6"/>
      <c r="AH824" s="72"/>
      <c r="AI824" s="73"/>
      <c r="AJ824" s="74"/>
      <c r="AK824" s="73"/>
    </row>
    <row r="825" spans="1:37">
      <c r="A825" s="7" t="s">
        <v>3276</v>
      </c>
      <c r="B825" s="8" t="s">
        <v>3277</v>
      </c>
      <c r="C825" s="8" t="s">
        <v>3278</v>
      </c>
      <c r="D825" s="8" t="s">
        <v>3279</v>
      </c>
      <c r="E825" s="96" t="s">
        <v>697</v>
      </c>
      <c r="F825" s="9" t="s">
        <v>3280</v>
      </c>
      <c r="G825" s="3">
        <v>31</v>
      </c>
      <c r="H825" s="75" t="s">
        <v>66</v>
      </c>
      <c r="I825" s="97" t="s">
        <v>3281</v>
      </c>
      <c r="M825" s="1" t="s">
        <v>4756</v>
      </c>
      <c r="N825" s="1" t="s">
        <v>4756</v>
      </c>
      <c r="O825" s="1" t="s">
        <v>4756</v>
      </c>
      <c r="P825" s="1">
        <f t="shared" si="56"/>
        <v>3</v>
      </c>
      <c r="Q825" s="1">
        <f t="shared" si="57"/>
        <v>0</v>
      </c>
      <c r="R825" s="56" t="s">
        <v>4756</v>
      </c>
      <c r="S825" s="57">
        <v>0</v>
      </c>
      <c r="T825" s="47"/>
      <c r="U825" s="49"/>
      <c r="Y825" s="1" t="s">
        <v>4754</v>
      </c>
      <c r="Z825" s="1" t="s">
        <v>4754</v>
      </c>
      <c r="AA825" s="1" t="s">
        <v>4756</v>
      </c>
      <c r="AB825" s="1">
        <f t="shared" si="58"/>
        <v>1</v>
      </c>
      <c r="AC825" s="1">
        <f t="shared" si="59"/>
        <v>0</v>
      </c>
      <c r="AD825" s="59" t="s">
        <v>4756</v>
      </c>
      <c r="AE825" s="58">
        <v>0</v>
      </c>
      <c r="AF825" s="48"/>
      <c r="AG825" s="6"/>
      <c r="AH825" s="72"/>
      <c r="AI825" s="73"/>
      <c r="AJ825" s="74"/>
      <c r="AK825" s="73"/>
    </row>
    <row r="826" spans="1:37">
      <c r="A826" s="7" t="s">
        <v>3282</v>
      </c>
      <c r="B826" s="8" t="s">
        <v>3283</v>
      </c>
      <c r="C826" s="8" t="s">
        <v>3284</v>
      </c>
      <c r="D826" s="8" t="s">
        <v>3285</v>
      </c>
      <c r="E826" s="96" t="s">
        <v>40</v>
      </c>
      <c r="F826" s="9" t="s">
        <v>3286</v>
      </c>
      <c r="G826" s="3">
        <v>1</v>
      </c>
      <c r="H826" s="75" t="s">
        <v>34</v>
      </c>
      <c r="I826" s="97" t="s">
        <v>3287</v>
      </c>
      <c r="M826" s="1" t="s">
        <v>4754</v>
      </c>
      <c r="N826" s="1" t="s">
        <v>4754</v>
      </c>
      <c r="O826" s="1" t="s">
        <v>4754</v>
      </c>
      <c r="P826" s="1">
        <f t="shared" si="56"/>
        <v>0</v>
      </c>
      <c r="Q826" s="1">
        <f t="shared" si="57"/>
        <v>0</v>
      </c>
      <c r="R826" s="56"/>
      <c r="S826" s="57">
        <v>0</v>
      </c>
      <c r="T826" s="47"/>
      <c r="U826" s="49"/>
      <c r="Y826" s="1" t="s">
        <v>4754</v>
      </c>
      <c r="Z826" s="1" t="s">
        <v>4754</v>
      </c>
      <c r="AA826" s="1" t="s">
        <v>4754</v>
      </c>
      <c r="AB826" s="1">
        <f t="shared" si="58"/>
        <v>0</v>
      </c>
      <c r="AC826" s="1">
        <f t="shared" si="59"/>
        <v>0</v>
      </c>
      <c r="AD826" s="59"/>
      <c r="AE826" s="58">
        <v>0</v>
      </c>
      <c r="AF826" s="48"/>
      <c r="AG826" s="6"/>
      <c r="AH826" s="72"/>
      <c r="AI826" s="73"/>
      <c r="AJ826" s="74"/>
      <c r="AK826" s="73"/>
    </row>
    <row r="827" spans="1:37">
      <c r="A827" s="7" t="s">
        <v>3330</v>
      </c>
      <c r="B827" s="8" t="s">
        <v>3331</v>
      </c>
      <c r="C827" s="8" t="s">
        <v>3332</v>
      </c>
      <c r="D827" s="8" t="s">
        <v>3333</v>
      </c>
      <c r="E827" s="96" t="s">
        <v>40</v>
      </c>
      <c r="F827" s="9" t="s">
        <v>3334</v>
      </c>
      <c r="G827" s="3">
        <v>2</v>
      </c>
      <c r="H827" s="75" t="s">
        <v>15</v>
      </c>
      <c r="I827" s="97" t="s">
        <v>3335</v>
      </c>
      <c r="M827" s="1" t="s">
        <v>4754</v>
      </c>
      <c r="N827" s="1" t="s">
        <v>4754</v>
      </c>
      <c r="O827" s="1" t="s">
        <v>4754</v>
      </c>
      <c r="P827" s="1">
        <f t="shared" si="56"/>
        <v>0</v>
      </c>
      <c r="Q827" s="1">
        <f t="shared" si="57"/>
        <v>0</v>
      </c>
      <c r="R827" s="56"/>
      <c r="S827" s="57">
        <v>0</v>
      </c>
      <c r="T827" s="47"/>
      <c r="U827" s="49"/>
      <c r="Y827" s="1" t="s">
        <v>4755</v>
      </c>
      <c r="Z827" s="1" t="s">
        <v>4754</v>
      </c>
      <c r="AA827" s="1" t="s">
        <v>4755</v>
      </c>
      <c r="AB827" s="1">
        <f t="shared" si="58"/>
        <v>0</v>
      </c>
      <c r="AC827" s="1">
        <f t="shared" si="59"/>
        <v>2</v>
      </c>
      <c r="AD827" s="59" t="s">
        <v>4755</v>
      </c>
      <c r="AE827" s="58">
        <v>0</v>
      </c>
      <c r="AF827" s="48"/>
      <c r="AG827" s="6"/>
      <c r="AH827" s="72"/>
      <c r="AI827" s="73"/>
      <c r="AJ827" s="74"/>
      <c r="AK827" s="73"/>
    </row>
    <row r="828" spans="1:37">
      <c r="A828" s="7" t="s">
        <v>3354</v>
      </c>
      <c r="B828" s="8" t="s">
        <v>3355</v>
      </c>
      <c r="C828" s="8" t="s">
        <v>3356</v>
      </c>
      <c r="D828" s="8" t="s">
        <v>3357</v>
      </c>
      <c r="E828" s="96" t="s">
        <v>64</v>
      </c>
      <c r="F828" s="9" t="s">
        <v>3358</v>
      </c>
      <c r="G828" s="3">
        <v>57</v>
      </c>
      <c r="H828" s="75" t="s">
        <v>66</v>
      </c>
      <c r="I828" s="97" t="s">
        <v>3359</v>
      </c>
      <c r="M828" s="1" t="s">
        <v>4756</v>
      </c>
      <c r="N828" s="1" t="s">
        <v>4754</v>
      </c>
      <c r="O828" s="1" t="s">
        <v>4754</v>
      </c>
      <c r="P828" s="1">
        <f t="shared" si="56"/>
        <v>1</v>
      </c>
      <c r="Q828" s="1">
        <f t="shared" si="57"/>
        <v>0</v>
      </c>
      <c r="R828" s="56" t="s">
        <v>4756</v>
      </c>
      <c r="S828" s="57">
        <v>0</v>
      </c>
      <c r="T828" s="47"/>
      <c r="U828" s="49"/>
      <c r="Y828" s="1" t="s">
        <v>4754</v>
      </c>
      <c r="Z828" s="1" t="s">
        <v>4754</v>
      </c>
      <c r="AA828" s="1" t="s">
        <v>4754</v>
      </c>
      <c r="AB828" s="1">
        <f t="shared" si="58"/>
        <v>0</v>
      </c>
      <c r="AC828" s="1">
        <f t="shared" si="59"/>
        <v>0</v>
      </c>
      <c r="AD828" s="59"/>
      <c r="AE828" s="58">
        <v>0</v>
      </c>
      <c r="AF828" s="48"/>
      <c r="AG828" s="6"/>
      <c r="AH828" s="72"/>
      <c r="AI828" s="73"/>
      <c r="AJ828" s="74"/>
      <c r="AK828" s="73"/>
    </row>
    <row r="829" spans="1:37">
      <c r="A829" s="7" t="s">
        <v>3422</v>
      </c>
      <c r="B829" s="8" t="s">
        <v>3423</v>
      </c>
      <c r="C829" s="8" t="s">
        <v>3424</v>
      </c>
      <c r="D829" s="8" t="s">
        <v>3425</v>
      </c>
      <c r="E829" s="96" t="s">
        <v>13</v>
      </c>
      <c r="F829" s="9" t="s">
        <v>3426</v>
      </c>
      <c r="G829" s="3">
        <v>2</v>
      </c>
      <c r="H829" s="75" t="s">
        <v>15</v>
      </c>
      <c r="I829" s="97" t="s">
        <v>3427</v>
      </c>
      <c r="M829" s="1" t="s">
        <v>4756</v>
      </c>
      <c r="N829" s="1" t="s">
        <v>4754</v>
      </c>
      <c r="O829" s="1" t="s">
        <v>4756</v>
      </c>
      <c r="P829" s="1">
        <f t="shared" si="56"/>
        <v>2</v>
      </c>
      <c r="Q829" s="1">
        <f t="shared" si="57"/>
        <v>0</v>
      </c>
      <c r="R829" s="56" t="s">
        <v>4756</v>
      </c>
      <c r="S829" s="57">
        <v>0</v>
      </c>
      <c r="T829" s="47"/>
      <c r="U829" s="49"/>
      <c r="Y829" s="1" t="s">
        <v>4754</v>
      </c>
      <c r="Z829" s="1" t="s">
        <v>4754</v>
      </c>
      <c r="AA829" s="1" t="s">
        <v>4754</v>
      </c>
      <c r="AB829" s="1">
        <f t="shared" si="58"/>
        <v>0</v>
      </c>
      <c r="AC829" s="1">
        <f t="shared" si="59"/>
        <v>0</v>
      </c>
      <c r="AD829" s="59"/>
      <c r="AE829" s="58">
        <v>0</v>
      </c>
      <c r="AF829" s="48"/>
      <c r="AG829" s="6"/>
      <c r="AH829" s="72"/>
      <c r="AI829" s="73"/>
      <c r="AJ829" s="74"/>
      <c r="AK829" s="73"/>
    </row>
    <row r="830" spans="1:37">
      <c r="A830" s="7" t="s">
        <v>3428</v>
      </c>
      <c r="B830" s="8" t="s">
        <v>3429</v>
      </c>
      <c r="C830" s="8" t="s">
        <v>3430</v>
      </c>
      <c r="D830" s="8" t="s">
        <v>3431</v>
      </c>
      <c r="E830" s="96" t="s">
        <v>40</v>
      </c>
      <c r="F830" s="9" t="s">
        <v>3432</v>
      </c>
      <c r="G830" s="3">
        <v>1</v>
      </c>
      <c r="H830" s="75" t="s">
        <v>34</v>
      </c>
      <c r="I830" s="97" t="s">
        <v>3433</v>
      </c>
      <c r="M830" s="1" t="s">
        <v>4754</v>
      </c>
      <c r="N830" s="1" t="s">
        <v>4754</v>
      </c>
      <c r="O830" s="1" t="s">
        <v>4754</v>
      </c>
      <c r="P830" s="1">
        <f t="shared" si="56"/>
        <v>0</v>
      </c>
      <c r="Q830" s="1">
        <f t="shared" si="57"/>
        <v>0</v>
      </c>
      <c r="R830" s="56"/>
      <c r="S830" s="57">
        <v>0</v>
      </c>
      <c r="T830" s="47"/>
      <c r="U830" s="49"/>
      <c r="W830">
        <v>98.22</v>
      </c>
      <c r="Y830" s="1" t="s">
        <v>4755</v>
      </c>
      <c r="Z830" s="1" t="s">
        <v>4755</v>
      </c>
      <c r="AA830" s="1" t="s">
        <v>4754</v>
      </c>
      <c r="AB830" s="1">
        <f t="shared" si="58"/>
        <v>0</v>
      </c>
      <c r="AC830" s="1">
        <f t="shared" si="59"/>
        <v>2</v>
      </c>
      <c r="AD830" s="59" t="s">
        <v>4755</v>
      </c>
      <c r="AE830" s="58">
        <v>1</v>
      </c>
      <c r="AF830" s="48">
        <v>98.22</v>
      </c>
      <c r="AG830" s="6"/>
      <c r="AH830" s="72"/>
      <c r="AI830" s="73"/>
      <c r="AJ830" s="74"/>
      <c r="AK830" s="73"/>
    </row>
    <row r="831" spans="1:37">
      <c r="A831" s="7" t="s">
        <v>3451</v>
      </c>
      <c r="B831" s="8" t="s">
        <v>3452</v>
      </c>
      <c r="C831" s="8" t="s">
        <v>3453</v>
      </c>
      <c r="D831" s="8" t="s">
        <v>3454</v>
      </c>
      <c r="E831" s="96" t="s">
        <v>13</v>
      </c>
      <c r="F831" s="9" t="s">
        <v>176</v>
      </c>
      <c r="G831" s="3">
        <v>1</v>
      </c>
      <c r="H831" s="75" t="s">
        <v>34</v>
      </c>
      <c r="I831" s="97" t="s">
        <v>3455</v>
      </c>
      <c r="M831" s="1" t="s">
        <v>4754</v>
      </c>
      <c r="N831" s="1" t="s">
        <v>4754</v>
      </c>
      <c r="O831" s="1" t="s">
        <v>4754</v>
      </c>
      <c r="P831" s="1">
        <f t="shared" si="56"/>
        <v>0</v>
      </c>
      <c r="Q831" s="1">
        <f t="shared" si="57"/>
        <v>0</v>
      </c>
      <c r="R831" s="56"/>
      <c r="S831" s="57">
        <v>0</v>
      </c>
      <c r="T831" s="47"/>
      <c r="U831" s="49"/>
      <c r="Y831" s="1" t="s">
        <v>4756</v>
      </c>
      <c r="Z831" s="1" t="s">
        <v>4754</v>
      </c>
      <c r="AA831" s="1" t="s">
        <v>4754</v>
      </c>
      <c r="AB831" s="1">
        <f t="shared" si="58"/>
        <v>1</v>
      </c>
      <c r="AC831" s="1">
        <f t="shared" si="59"/>
        <v>0</v>
      </c>
      <c r="AD831" s="59" t="s">
        <v>4756</v>
      </c>
      <c r="AE831" s="58">
        <v>0</v>
      </c>
      <c r="AF831" s="48"/>
      <c r="AG831" s="6"/>
      <c r="AH831" s="72"/>
      <c r="AI831" s="73"/>
      <c r="AJ831" s="74"/>
      <c r="AK831" s="73"/>
    </row>
    <row r="832" spans="1:37">
      <c r="A832" s="7" t="s">
        <v>3473</v>
      </c>
      <c r="B832" s="8" t="s">
        <v>3474</v>
      </c>
      <c r="C832" s="8" t="s">
        <v>3475</v>
      </c>
      <c r="D832" s="8" t="s">
        <v>3476</v>
      </c>
      <c r="E832" s="96" t="s">
        <v>966</v>
      </c>
      <c r="F832" s="9" t="s">
        <v>3477</v>
      </c>
      <c r="G832" s="3">
        <v>46</v>
      </c>
      <c r="H832" s="75" t="s">
        <v>8</v>
      </c>
      <c r="I832" s="97" t="s">
        <v>3478</v>
      </c>
      <c r="M832" s="1" t="s">
        <v>4754</v>
      </c>
      <c r="N832" s="1" t="s">
        <v>4756</v>
      </c>
      <c r="O832" s="1" t="s">
        <v>4754</v>
      </c>
      <c r="P832" s="1">
        <f t="shared" si="56"/>
        <v>1</v>
      </c>
      <c r="Q832" s="1">
        <f t="shared" si="57"/>
        <v>0</v>
      </c>
      <c r="R832" s="56" t="s">
        <v>4756</v>
      </c>
      <c r="S832" s="57">
        <v>0</v>
      </c>
      <c r="T832" s="47"/>
      <c r="U832" s="49"/>
      <c r="Y832" s="1" t="s">
        <v>4754</v>
      </c>
      <c r="Z832" s="1" t="s">
        <v>4754</v>
      </c>
      <c r="AA832" s="1" t="s">
        <v>4756</v>
      </c>
      <c r="AB832" s="1">
        <f t="shared" si="58"/>
        <v>1</v>
      </c>
      <c r="AC832" s="1">
        <f t="shared" si="59"/>
        <v>0</v>
      </c>
      <c r="AD832" s="59" t="s">
        <v>4756</v>
      </c>
      <c r="AE832" s="58">
        <v>0</v>
      </c>
      <c r="AF832" s="48"/>
      <c r="AG832" s="6"/>
      <c r="AH832" s="72"/>
      <c r="AI832" s="73"/>
      <c r="AJ832" s="74"/>
      <c r="AK832" s="73"/>
    </row>
    <row r="833" spans="1:37">
      <c r="A833" s="7" t="s">
        <v>3485</v>
      </c>
      <c r="B833" s="8" t="s">
        <v>3486</v>
      </c>
      <c r="C833" s="8" t="s">
        <v>3487</v>
      </c>
      <c r="D833" s="8" t="s">
        <v>3488</v>
      </c>
      <c r="E833" s="96" t="s">
        <v>64</v>
      </c>
      <c r="F833" s="9" t="s">
        <v>3489</v>
      </c>
      <c r="G833" s="3">
        <v>63</v>
      </c>
      <c r="H833" s="75" t="s">
        <v>66</v>
      </c>
      <c r="I833" s="97" t="s">
        <v>3490</v>
      </c>
      <c r="M833" s="1" t="s">
        <v>4754</v>
      </c>
      <c r="N833" s="1" t="s">
        <v>4754</v>
      </c>
      <c r="O833" s="1" t="s">
        <v>4754</v>
      </c>
      <c r="P833" s="1">
        <f t="shared" si="56"/>
        <v>0</v>
      </c>
      <c r="Q833" s="1">
        <f t="shared" si="57"/>
        <v>0</v>
      </c>
      <c r="R833" s="56"/>
      <c r="S833" s="57">
        <v>0</v>
      </c>
      <c r="T833" s="47"/>
      <c r="U833" s="49"/>
      <c r="Y833" s="1" t="s">
        <v>4754</v>
      </c>
      <c r="Z833" s="1" t="s">
        <v>4754</v>
      </c>
      <c r="AA833" s="1" t="s">
        <v>4754</v>
      </c>
      <c r="AB833" s="1">
        <f t="shared" si="58"/>
        <v>0</v>
      </c>
      <c r="AC833" s="1">
        <f t="shared" si="59"/>
        <v>0</v>
      </c>
      <c r="AD833" s="59"/>
      <c r="AE833" s="58">
        <v>0</v>
      </c>
      <c r="AF833" s="48"/>
      <c r="AG833" s="6"/>
      <c r="AH833" s="72"/>
      <c r="AI833" s="73"/>
      <c r="AJ833" s="74"/>
      <c r="AK833" s="73"/>
    </row>
    <row r="834" spans="1:37">
      <c r="A834" s="7" t="s">
        <v>3491</v>
      </c>
      <c r="B834" s="8" t="s">
        <v>3492</v>
      </c>
      <c r="C834" s="8" t="s">
        <v>3493</v>
      </c>
      <c r="D834" s="8" t="s">
        <v>3494</v>
      </c>
      <c r="E834" s="96" t="s">
        <v>13</v>
      </c>
      <c r="F834" s="9" t="s">
        <v>3495</v>
      </c>
      <c r="G834" s="3">
        <v>1</v>
      </c>
      <c r="H834" s="75" t="s">
        <v>34</v>
      </c>
      <c r="I834" s="97" t="s">
        <v>3496</v>
      </c>
      <c r="M834" s="1" t="s">
        <v>4754</v>
      </c>
      <c r="N834" s="1" t="s">
        <v>4755</v>
      </c>
      <c r="O834" s="1" t="s">
        <v>4754</v>
      </c>
      <c r="P834" s="1">
        <f t="shared" si="56"/>
        <v>0</v>
      </c>
      <c r="Q834" s="1">
        <f t="shared" si="57"/>
        <v>1</v>
      </c>
      <c r="R834" s="56" t="s">
        <v>4755</v>
      </c>
      <c r="S834" s="57">
        <v>0</v>
      </c>
      <c r="T834" s="47"/>
      <c r="U834" s="49"/>
      <c r="Y834" s="1" t="s">
        <v>4754</v>
      </c>
      <c r="Z834" s="1" t="s">
        <v>4754</v>
      </c>
      <c r="AA834" s="1" t="s">
        <v>4754</v>
      </c>
      <c r="AB834" s="1">
        <f t="shared" si="58"/>
        <v>0</v>
      </c>
      <c r="AC834" s="1">
        <f t="shared" si="59"/>
        <v>0</v>
      </c>
      <c r="AD834" s="59"/>
      <c r="AE834" s="58">
        <v>0</v>
      </c>
      <c r="AF834" s="48"/>
      <c r="AG834" s="6"/>
      <c r="AH834" s="72"/>
      <c r="AI834" s="73"/>
      <c r="AJ834" s="74"/>
      <c r="AK834" s="73"/>
    </row>
    <row r="835" spans="1:37">
      <c r="A835" s="7" t="s">
        <v>3514</v>
      </c>
      <c r="B835" s="8" t="s">
        <v>3515</v>
      </c>
      <c r="C835" s="8" t="s">
        <v>3516</v>
      </c>
      <c r="D835" s="8" t="s">
        <v>3517</v>
      </c>
      <c r="E835" s="96" t="s">
        <v>64</v>
      </c>
      <c r="F835" s="9" t="s">
        <v>3518</v>
      </c>
      <c r="G835" s="3">
        <v>53</v>
      </c>
      <c r="H835" s="75" t="s">
        <v>66</v>
      </c>
      <c r="I835" s="97" t="s">
        <v>3519</v>
      </c>
      <c r="M835" s="1" t="s">
        <v>4755</v>
      </c>
      <c r="N835" s="1" t="s">
        <v>4754</v>
      </c>
      <c r="O835" s="1" t="s">
        <v>4754</v>
      </c>
      <c r="P835" s="1">
        <f t="shared" ref="P835:P898" si="60">(COUNTIF(M835:O835,"Free"))+COUNTIF(M835:O835,"NTA/Free")</f>
        <v>0</v>
      </c>
      <c r="Q835" s="1">
        <f t="shared" ref="Q835:Q899" si="61">(COUNTIF(M835:O835,"NTA"))+COUNTIF(M835:O835,"NTA/Free")</f>
        <v>1</v>
      </c>
      <c r="R835" s="56" t="s">
        <v>4755</v>
      </c>
      <c r="S835" s="57">
        <v>0</v>
      </c>
      <c r="T835" s="47"/>
      <c r="U835" s="49"/>
      <c r="Y835" s="1" t="s">
        <v>4754</v>
      </c>
      <c r="Z835" s="1" t="s">
        <v>4754</v>
      </c>
      <c r="AA835" s="1" t="s">
        <v>4754</v>
      </c>
      <c r="AB835" s="1">
        <f t="shared" ref="AB835:AB898" si="62">(COUNTIF(Y835:AA835,"Free"))+COUNTIF(Y835:AA835,"NTA/Free")</f>
        <v>0</v>
      </c>
      <c r="AC835" s="1">
        <f t="shared" ref="AC835:AC899" si="63">(COUNTIF(Y835:AA835,"NTA"))+COUNTIF(Y835:AA835,"NTA/Free")</f>
        <v>0</v>
      </c>
      <c r="AD835" s="59"/>
      <c r="AE835" s="58">
        <v>0</v>
      </c>
      <c r="AF835" s="48"/>
      <c r="AG835" s="6"/>
      <c r="AH835" s="72"/>
      <c r="AI835" s="73"/>
      <c r="AJ835" s="74"/>
      <c r="AK835" s="73"/>
    </row>
    <row r="836" spans="1:37">
      <c r="A836" s="7" t="s">
        <v>3526</v>
      </c>
      <c r="B836" s="8" t="s">
        <v>3527</v>
      </c>
      <c r="C836" s="8" t="s">
        <v>3528</v>
      </c>
      <c r="D836" s="8" t="s">
        <v>3529</v>
      </c>
      <c r="E836" s="96" t="s">
        <v>135</v>
      </c>
      <c r="F836" s="9" t="s">
        <v>3530</v>
      </c>
      <c r="G836" s="3">
        <v>25</v>
      </c>
      <c r="H836" s="75" t="s">
        <v>66</v>
      </c>
      <c r="I836" s="97" t="s">
        <v>3531</v>
      </c>
      <c r="M836" s="1" t="s">
        <v>4756</v>
      </c>
      <c r="N836" s="1" t="s">
        <v>4754</v>
      </c>
      <c r="O836" s="1" t="s">
        <v>4754</v>
      </c>
      <c r="P836" s="1">
        <f t="shared" si="60"/>
        <v>1</v>
      </c>
      <c r="Q836" s="1">
        <f t="shared" si="61"/>
        <v>0</v>
      </c>
      <c r="R836" s="56" t="s">
        <v>4756</v>
      </c>
      <c r="S836" s="57">
        <v>0</v>
      </c>
      <c r="T836" s="47"/>
      <c r="U836" s="49"/>
      <c r="Y836" s="1" t="s">
        <v>4754</v>
      </c>
      <c r="Z836" s="1" t="s">
        <v>4754</v>
      </c>
      <c r="AA836" s="1" t="s">
        <v>4754</v>
      </c>
      <c r="AB836" s="1">
        <f t="shared" si="62"/>
        <v>0</v>
      </c>
      <c r="AC836" s="1">
        <f t="shared" si="63"/>
        <v>0</v>
      </c>
      <c r="AD836" s="59"/>
      <c r="AE836" s="58">
        <v>0</v>
      </c>
      <c r="AF836" s="48"/>
      <c r="AG836" s="6"/>
      <c r="AH836" s="72"/>
      <c r="AI836" s="73"/>
      <c r="AJ836" s="74"/>
      <c r="AK836" s="73"/>
    </row>
    <row r="837" spans="1:37">
      <c r="A837" s="7" t="s">
        <v>3560</v>
      </c>
      <c r="B837" s="8" t="s">
        <v>3561</v>
      </c>
      <c r="C837" s="8" t="s">
        <v>3562</v>
      </c>
      <c r="D837" s="8" t="s">
        <v>3563</v>
      </c>
      <c r="E837" s="96" t="s">
        <v>64</v>
      </c>
      <c r="F837" s="9">
        <v>0</v>
      </c>
      <c r="G837" s="3">
        <v>18</v>
      </c>
      <c r="H837" s="75" t="s">
        <v>129</v>
      </c>
      <c r="I837" s="97" t="s">
        <v>3564</v>
      </c>
      <c r="M837" s="1" t="s">
        <v>4754</v>
      </c>
      <c r="N837" s="1" t="s">
        <v>4754</v>
      </c>
      <c r="O837" s="1" t="s">
        <v>4754</v>
      </c>
      <c r="P837" s="1">
        <f t="shared" si="60"/>
        <v>0</v>
      </c>
      <c r="Q837" s="1">
        <f t="shared" si="61"/>
        <v>0</v>
      </c>
      <c r="R837" s="56"/>
      <c r="S837" s="57">
        <v>0</v>
      </c>
      <c r="T837" s="47"/>
      <c r="U837" s="49"/>
      <c r="Y837" s="1" t="s">
        <v>4754</v>
      </c>
      <c r="Z837" s="1" t="s">
        <v>4754</v>
      </c>
      <c r="AA837" s="1" t="s">
        <v>4754</v>
      </c>
      <c r="AB837" s="1">
        <f t="shared" si="62"/>
        <v>0</v>
      </c>
      <c r="AC837" s="1">
        <f t="shared" si="63"/>
        <v>0</v>
      </c>
      <c r="AD837" s="59"/>
      <c r="AE837" s="58">
        <v>0</v>
      </c>
      <c r="AF837" s="48"/>
      <c r="AG837" s="6"/>
      <c r="AH837" s="72"/>
      <c r="AI837" s="73"/>
      <c r="AJ837" s="74"/>
      <c r="AK837" s="73"/>
    </row>
    <row r="838" spans="1:37">
      <c r="A838" s="7" t="s">
        <v>3588</v>
      </c>
      <c r="B838" s="8" t="s">
        <v>3589</v>
      </c>
      <c r="C838" s="8" t="s">
        <v>3590</v>
      </c>
      <c r="D838" s="8" t="s">
        <v>3591</v>
      </c>
      <c r="E838" s="96" t="s">
        <v>135</v>
      </c>
      <c r="F838" s="9" t="s">
        <v>3592</v>
      </c>
      <c r="G838" s="3">
        <v>30</v>
      </c>
      <c r="H838" s="75" t="s">
        <v>652</v>
      </c>
      <c r="I838" s="97" t="s">
        <v>3593</v>
      </c>
      <c r="M838" s="1" t="s">
        <v>4754</v>
      </c>
      <c r="N838" s="1" t="s">
        <v>4754</v>
      </c>
      <c r="O838" s="1" t="s">
        <v>4754</v>
      </c>
      <c r="P838" s="1">
        <f t="shared" si="60"/>
        <v>0</v>
      </c>
      <c r="Q838" s="1">
        <f t="shared" si="61"/>
        <v>0</v>
      </c>
      <c r="R838" s="56"/>
      <c r="S838" s="57">
        <v>0</v>
      </c>
      <c r="T838" s="47"/>
      <c r="U838" s="49"/>
      <c r="Y838" s="1" t="s">
        <v>4754</v>
      </c>
      <c r="Z838" s="1" t="s">
        <v>4754</v>
      </c>
      <c r="AA838" s="1" t="s">
        <v>4756</v>
      </c>
      <c r="AB838" s="1">
        <f t="shared" si="62"/>
        <v>1</v>
      </c>
      <c r="AC838" s="1">
        <f t="shared" si="63"/>
        <v>0</v>
      </c>
      <c r="AD838" s="59" t="s">
        <v>4756</v>
      </c>
      <c r="AE838" s="58">
        <v>0</v>
      </c>
      <c r="AF838" s="48"/>
      <c r="AG838" s="6"/>
      <c r="AH838" s="72"/>
      <c r="AI838" s="73"/>
      <c r="AJ838" s="74"/>
      <c r="AK838" s="73"/>
    </row>
    <row r="839" spans="1:37">
      <c r="A839" s="7" t="s">
        <v>3625</v>
      </c>
      <c r="B839" s="8" t="s">
        <v>3626</v>
      </c>
      <c r="C839" s="8" t="s">
        <v>3627</v>
      </c>
      <c r="D839" s="8" t="s">
        <v>3628</v>
      </c>
      <c r="E839" s="96" t="s">
        <v>966</v>
      </c>
      <c r="F839" s="9" t="s">
        <v>3629</v>
      </c>
      <c r="G839" s="3">
        <v>2</v>
      </c>
      <c r="H839" s="75" t="s">
        <v>15</v>
      </c>
      <c r="I839" s="97" t="s">
        <v>3630</v>
      </c>
      <c r="M839" s="1" t="s">
        <v>4754</v>
      </c>
      <c r="N839" s="1" t="s">
        <v>4754</v>
      </c>
      <c r="O839" s="1" t="s">
        <v>4754</v>
      </c>
      <c r="P839" s="1">
        <f t="shared" si="60"/>
        <v>0</v>
      </c>
      <c r="Q839" s="1">
        <f t="shared" si="61"/>
        <v>0</v>
      </c>
      <c r="R839" s="56"/>
      <c r="S839" s="57">
        <v>0</v>
      </c>
      <c r="T839" s="47"/>
      <c r="U839" s="49"/>
      <c r="W839">
        <v>99.93</v>
      </c>
      <c r="Y839" s="1" t="s">
        <v>4754</v>
      </c>
      <c r="Z839" s="1" t="s">
        <v>4755</v>
      </c>
      <c r="AA839" s="1" t="s">
        <v>4754</v>
      </c>
      <c r="AB839" s="1">
        <f t="shared" si="62"/>
        <v>0</v>
      </c>
      <c r="AC839" s="1">
        <f t="shared" si="63"/>
        <v>1</v>
      </c>
      <c r="AD839" s="59" t="s">
        <v>4755</v>
      </c>
      <c r="AE839" s="58">
        <v>1</v>
      </c>
      <c r="AF839" s="48">
        <v>99.93</v>
      </c>
      <c r="AG839" s="6"/>
      <c r="AH839" s="72"/>
      <c r="AI839" s="73"/>
      <c r="AJ839" s="74"/>
      <c r="AK839" s="73"/>
    </row>
    <row r="840" spans="1:37">
      <c r="A840" s="7" t="s">
        <v>3649</v>
      </c>
      <c r="B840" s="8" t="s">
        <v>3650</v>
      </c>
      <c r="C840" s="8" t="s">
        <v>3651</v>
      </c>
      <c r="D840" s="8" t="s">
        <v>3652</v>
      </c>
      <c r="E840" s="96" t="s">
        <v>13</v>
      </c>
      <c r="F840" s="9">
        <v>0</v>
      </c>
      <c r="G840" s="3">
        <v>65</v>
      </c>
      <c r="H840" s="75" t="s">
        <v>129</v>
      </c>
      <c r="I840" s="97" t="s">
        <v>3653</v>
      </c>
      <c r="M840" s="1" t="s">
        <v>4756</v>
      </c>
      <c r="N840" s="1" t="s">
        <v>4754</v>
      </c>
      <c r="O840" s="1" t="s">
        <v>4754</v>
      </c>
      <c r="P840" s="1">
        <f t="shared" si="60"/>
        <v>1</v>
      </c>
      <c r="Q840" s="1">
        <f t="shared" si="61"/>
        <v>0</v>
      </c>
      <c r="R840" s="56" t="s">
        <v>4756</v>
      </c>
      <c r="S840" s="57">
        <v>0</v>
      </c>
      <c r="T840" s="47"/>
      <c r="U840" s="49"/>
      <c r="Y840" s="1" t="s">
        <v>4754</v>
      </c>
      <c r="Z840" s="1" t="s">
        <v>4754</v>
      </c>
      <c r="AA840" s="1" t="s">
        <v>4754</v>
      </c>
      <c r="AB840" s="1">
        <f t="shared" si="62"/>
        <v>0</v>
      </c>
      <c r="AC840" s="1">
        <f t="shared" si="63"/>
        <v>0</v>
      </c>
      <c r="AD840" s="59"/>
      <c r="AE840" s="58">
        <v>0</v>
      </c>
      <c r="AF840" s="48"/>
      <c r="AG840" s="6"/>
      <c r="AH840" s="72"/>
      <c r="AI840" s="73"/>
      <c r="AJ840" s="74"/>
      <c r="AK840" s="73"/>
    </row>
    <row r="841" spans="1:37">
      <c r="A841" s="7" t="s">
        <v>3659</v>
      </c>
      <c r="B841" s="8" t="s">
        <v>3660</v>
      </c>
      <c r="C841" s="8" t="s">
        <v>3661</v>
      </c>
      <c r="D841" s="8" t="s">
        <v>3662</v>
      </c>
      <c r="E841" s="96" t="s">
        <v>40</v>
      </c>
      <c r="F841" s="9" t="s">
        <v>3663</v>
      </c>
      <c r="G841" s="3">
        <v>2</v>
      </c>
      <c r="H841" s="75" t="s">
        <v>15</v>
      </c>
      <c r="I841" s="97" t="s">
        <v>3664</v>
      </c>
      <c r="M841" s="1" t="s">
        <v>4755</v>
      </c>
      <c r="N841" s="1" t="s">
        <v>4754</v>
      </c>
      <c r="O841" s="1" t="s">
        <v>4754</v>
      </c>
      <c r="P841" s="1">
        <f t="shared" si="60"/>
        <v>0</v>
      </c>
      <c r="Q841" s="1">
        <f t="shared" si="61"/>
        <v>1</v>
      </c>
      <c r="R841" s="56" t="s">
        <v>4755</v>
      </c>
      <c r="S841" s="57">
        <v>0</v>
      </c>
      <c r="T841" s="47"/>
      <c r="U841" s="49"/>
      <c r="Y841" s="1" t="s">
        <v>4754</v>
      </c>
      <c r="Z841" s="1" t="s">
        <v>4754</v>
      </c>
      <c r="AA841" s="1" t="s">
        <v>4754</v>
      </c>
      <c r="AB841" s="1">
        <f t="shared" si="62"/>
        <v>0</v>
      </c>
      <c r="AC841" s="1">
        <f t="shared" si="63"/>
        <v>0</v>
      </c>
      <c r="AD841" s="59"/>
      <c r="AE841" s="58">
        <v>0</v>
      </c>
      <c r="AF841" s="48"/>
      <c r="AG841" s="6"/>
      <c r="AH841" s="72"/>
      <c r="AI841" s="73"/>
      <c r="AJ841" s="74"/>
      <c r="AK841" s="73"/>
    </row>
    <row r="842" spans="1:37">
      <c r="A842" s="7" t="s">
        <v>3691</v>
      </c>
      <c r="B842" s="8" t="s">
        <v>3692</v>
      </c>
      <c r="C842" s="8" t="s">
        <v>3693</v>
      </c>
      <c r="D842" s="8" t="s">
        <v>3694</v>
      </c>
      <c r="E842" s="96" t="s">
        <v>104</v>
      </c>
      <c r="F842" s="9" t="s">
        <v>3695</v>
      </c>
      <c r="G842" s="3">
        <v>89</v>
      </c>
      <c r="H842" s="75" t="s">
        <v>231</v>
      </c>
      <c r="I842" s="97" t="s">
        <v>3696</v>
      </c>
      <c r="M842" s="1" t="s">
        <v>4754</v>
      </c>
      <c r="N842" s="1" t="s">
        <v>4754</v>
      </c>
      <c r="O842" s="1" t="s">
        <v>4754</v>
      </c>
      <c r="P842" s="1">
        <f t="shared" si="60"/>
        <v>0</v>
      </c>
      <c r="Q842" s="1">
        <f t="shared" si="61"/>
        <v>0</v>
      </c>
      <c r="R842" s="56"/>
      <c r="S842" s="57">
        <v>0</v>
      </c>
      <c r="T842" s="47"/>
      <c r="U842" s="49"/>
      <c r="Y842" s="1" t="s">
        <v>4754</v>
      </c>
      <c r="Z842" s="1" t="s">
        <v>4754</v>
      </c>
      <c r="AA842" s="1" t="s">
        <v>4756</v>
      </c>
      <c r="AB842" s="1">
        <f t="shared" si="62"/>
        <v>1</v>
      </c>
      <c r="AC842" s="1">
        <f t="shared" si="63"/>
        <v>0</v>
      </c>
      <c r="AD842" s="59" t="s">
        <v>4756</v>
      </c>
      <c r="AE842" s="58">
        <v>0</v>
      </c>
      <c r="AF842" s="48"/>
      <c r="AG842" s="6"/>
      <c r="AH842" s="72"/>
      <c r="AI842" s="73"/>
      <c r="AJ842" s="74"/>
      <c r="AK842" s="73"/>
    </row>
    <row r="843" spans="1:37">
      <c r="A843" s="7" t="s">
        <v>3710</v>
      </c>
      <c r="B843" s="8" t="s">
        <v>3711</v>
      </c>
      <c r="C843" s="8" t="s">
        <v>3712</v>
      </c>
      <c r="D843" s="8" t="s">
        <v>3713</v>
      </c>
      <c r="E843" s="96" t="s">
        <v>27</v>
      </c>
      <c r="F843" s="9" t="s">
        <v>3714</v>
      </c>
      <c r="G843" s="3">
        <v>24</v>
      </c>
      <c r="H843" s="75" t="s">
        <v>143</v>
      </c>
      <c r="I843" s="97" t="s">
        <v>3715</v>
      </c>
      <c r="M843" s="1" t="s">
        <v>4754</v>
      </c>
      <c r="N843" s="1" t="s">
        <v>4756</v>
      </c>
      <c r="O843" s="1" t="s">
        <v>4756</v>
      </c>
      <c r="P843" s="1">
        <f t="shared" si="60"/>
        <v>2</v>
      </c>
      <c r="Q843" s="1">
        <f t="shared" si="61"/>
        <v>0</v>
      </c>
      <c r="R843" s="56" t="s">
        <v>4756</v>
      </c>
      <c r="S843" s="57">
        <v>0</v>
      </c>
      <c r="T843" s="47"/>
      <c r="U843" s="49"/>
      <c r="Y843" s="1" t="s">
        <v>4756</v>
      </c>
      <c r="Z843" s="1" t="s">
        <v>4754</v>
      </c>
      <c r="AA843" s="1" t="s">
        <v>4754</v>
      </c>
      <c r="AB843" s="1">
        <f t="shared" si="62"/>
        <v>1</v>
      </c>
      <c r="AC843" s="1">
        <f t="shared" si="63"/>
        <v>0</v>
      </c>
      <c r="AD843" s="59" t="s">
        <v>4756</v>
      </c>
      <c r="AE843" s="58">
        <v>0</v>
      </c>
      <c r="AF843" s="48"/>
      <c r="AG843" s="6"/>
      <c r="AH843" s="72"/>
      <c r="AI843" s="73"/>
      <c r="AJ843" s="74"/>
      <c r="AK843" s="73"/>
    </row>
    <row r="844" spans="1:37">
      <c r="A844" s="7" t="s">
        <v>3722</v>
      </c>
      <c r="B844" s="8" t="s">
        <v>3723</v>
      </c>
      <c r="C844" s="8" t="s">
        <v>3724</v>
      </c>
      <c r="D844" s="8" t="s">
        <v>3725</v>
      </c>
      <c r="E844" s="96" t="s">
        <v>64</v>
      </c>
      <c r="F844" s="9" t="s">
        <v>3726</v>
      </c>
      <c r="G844" s="3">
        <v>63</v>
      </c>
      <c r="H844" s="75" t="s">
        <v>231</v>
      </c>
      <c r="I844" s="97" t="s">
        <v>3727</v>
      </c>
      <c r="M844" s="1" t="s">
        <v>4755</v>
      </c>
      <c r="N844" s="1" t="s">
        <v>4754</v>
      </c>
      <c r="O844" s="1" t="s">
        <v>4754</v>
      </c>
      <c r="P844" s="1">
        <f t="shared" si="60"/>
        <v>0</v>
      </c>
      <c r="Q844" s="1">
        <f t="shared" si="61"/>
        <v>1</v>
      </c>
      <c r="R844" s="56" t="s">
        <v>4755</v>
      </c>
      <c r="S844" s="57">
        <v>0</v>
      </c>
      <c r="T844" s="47"/>
      <c r="U844" s="49"/>
      <c r="Y844" s="1" t="s">
        <v>4754</v>
      </c>
      <c r="Z844" s="1" t="s">
        <v>4754</v>
      </c>
      <c r="AA844" s="1" t="s">
        <v>4754</v>
      </c>
      <c r="AB844" s="1">
        <f t="shared" si="62"/>
        <v>0</v>
      </c>
      <c r="AC844" s="1">
        <f t="shared" si="63"/>
        <v>0</v>
      </c>
      <c r="AD844" s="59"/>
      <c r="AE844" s="58">
        <v>0</v>
      </c>
      <c r="AF844" s="48"/>
      <c r="AG844" s="6"/>
      <c r="AH844" s="72"/>
      <c r="AI844" s="73"/>
      <c r="AJ844" s="74"/>
      <c r="AK844" s="73"/>
    </row>
    <row r="845" spans="1:37">
      <c r="A845" s="7" t="s">
        <v>3728</v>
      </c>
      <c r="B845" s="8" t="s">
        <v>3729</v>
      </c>
      <c r="C845" s="8" t="s">
        <v>3730</v>
      </c>
      <c r="D845" s="8" t="s">
        <v>3731</v>
      </c>
      <c r="E845" s="96" t="s">
        <v>104</v>
      </c>
      <c r="F845" s="9">
        <v>0</v>
      </c>
      <c r="G845" s="3">
        <v>31</v>
      </c>
      <c r="H845" s="75" t="s">
        <v>652</v>
      </c>
      <c r="I845" s="97" t="s">
        <v>3732</v>
      </c>
      <c r="M845" s="1" t="s">
        <v>4754</v>
      </c>
      <c r="N845" s="1" t="s">
        <v>4754</v>
      </c>
      <c r="O845" s="1" t="s">
        <v>4754</v>
      </c>
      <c r="P845" s="1">
        <f t="shared" si="60"/>
        <v>0</v>
      </c>
      <c r="Q845" s="1">
        <f t="shared" si="61"/>
        <v>0</v>
      </c>
      <c r="R845" s="56"/>
      <c r="S845" s="57">
        <v>0</v>
      </c>
      <c r="T845" s="47"/>
      <c r="U845" s="49"/>
      <c r="Y845" s="1" t="s">
        <v>4754</v>
      </c>
      <c r="Z845" s="1" t="s">
        <v>4754</v>
      </c>
      <c r="AA845" s="1" t="s">
        <v>4754</v>
      </c>
      <c r="AB845" s="1">
        <f t="shared" si="62"/>
        <v>0</v>
      </c>
      <c r="AC845" s="1">
        <f t="shared" si="63"/>
        <v>0</v>
      </c>
      <c r="AD845" s="59"/>
      <c r="AE845" s="58">
        <v>0</v>
      </c>
      <c r="AF845" s="48"/>
      <c r="AG845" s="6"/>
      <c r="AH845" s="72"/>
      <c r="AI845" s="73"/>
      <c r="AJ845" s="74"/>
      <c r="AK845" s="73"/>
    </row>
    <row r="846" spans="1:37">
      <c r="A846" s="7" t="s">
        <v>3733</v>
      </c>
      <c r="B846" s="8" t="s">
        <v>3734</v>
      </c>
      <c r="C846" s="8" t="s">
        <v>3735</v>
      </c>
      <c r="D846" s="8" t="s">
        <v>3736</v>
      </c>
      <c r="E846" s="96" t="s">
        <v>104</v>
      </c>
      <c r="F846" s="9" t="s">
        <v>3737</v>
      </c>
      <c r="G846" s="3">
        <v>101</v>
      </c>
      <c r="H846" s="75" t="s">
        <v>358</v>
      </c>
      <c r="I846" s="97" t="s">
        <v>3738</v>
      </c>
      <c r="M846" s="1" t="s">
        <v>4754</v>
      </c>
      <c r="N846" s="1" t="s">
        <v>4754</v>
      </c>
      <c r="O846" s="1" t="s">
        <v>4756</v>
      </c>
      <c r="P846" s="1">
        <f t="shared" si="60"/>
        <v>1</v>
      </c>
      <c r="Q846" s="1">
        <f t="shared" si="61"/>
        <v>0</v>
      </c>
      <c r="R846" s="56" t="s">
        <v>4756</v>
      </c>
      <c r="S846" s="57">
        <v>0</v>
      </c>
      <c r="T846" s="47"/>
      <c r="U846" s="49"/>
      <c r="Y846" s="1" t="s">
        <v>4754</v>
      </c>
      <c r="Z846" s="1" t="s">
        <v>4754</v>
      </c>
      <c r="AA846" s="1" t="s">
        <v>4754</v>
      </c>
      <c r="AB846" s="1">
        <f t="shared" si="62"/>
        <v>0</v>
      </c>
      <c r="AC846" s="1">
        <f t="shared" si="63"/>
        <v>0</v>
      </c>
      <c r="AD846" s="59"/>
      <c r="AE846" s="58">
        <v>0</v>
      </c>
      <c r="AF846" s="48"/>
      <c r="AG846" s="6"/>
      <c r="AH846" s="72"/>
      <c r="AI846" s="73"/>
      <c r="AJ846" s="74"/>
      <c r="AK846" s="73"/>
    </row>
    <row r="847" spans="1:37">
      <c r="A847" s="7" t="s">
        <v>3739</v>
      </c>
      <c r="B847" s="8" t="s">
        <v>3740</v>
      </c>
      <c r="C847" s="8" t="s">
        <v>3741</v>
      </c>
      <c r="D847" s="8" t="s">
        <v>3742</v>
      </c>
      <c r="E847" s="96" t="s">
        <v>40</v>
      </c>
      <c r="F847" s="9">
        <v>0</v>
      </c>
      <c r="G847" s="3">
        <v>68</v>
      </c>
      <c r="H847" s="75" t="s">
        <v>66</v>
      </c>
      <c r="I847" s="97" t="s">
        <v>3743</v>
      </c>
      <c r="M847" s="1" t="s">
        <v>4754</v>
      </c>
      <c r="N847" s="1" t="s">
        <v>4754</v>
      </c>
      <c r="O847" s="1" t="s">
        <v>4756</v>
      </c>
      <c r="P847" s="1">
        <f t="shared" si="60"/>
        <v>1</v>
      </c>
      <c r="Q847" s="1">
        <f t="shared" si="61"/>
        <v>0</v>
      </c>
      <c r="R847" s="56" t="s">
        <v>4756</v>
      </c>
      <c r="S847" s="57">
        <v>0</v>
      </c>
      <c r="T847" s="47"/>
      <c r="U847" s="49"/>
      <c r="Y847" s="1" t="s">
        <v>4754</v>
      </c>
      <c r="Z847" s="1" t="s">
        <v>4754</v>
      </c>
      <c r="AA847" s="1" t="s">
        <v>4754</v>
      </c>
      <c r="AB847" s="1">
        <f t="shared" si="62"/>
        <v>0</v>
      </c>
      <c r="AC847" s="1">
        <f t="shared" si="63"/>
        <v>0</v>
      </c>
      <c r="AD847" s="59"/>
      <c r="AE847" s="58">
        <v>0</v>
      </c>
      <c r="AF847" s="48"/>
      <c r="AG847" s="6"/>
      <c r="AH847" s="72"/>
      <c r="AI847" s="73"/>
      <c r="AJ847" s="74"/>
      <c r="AK847" s="73"/>
    </row>
    <row r="848" spans="1:37">
      <c r="A848" s="7" t="s">
        <v>3744</v>
      </c>
      <c r="B848" s="8" t="s">
        <v>3745</v>
      </c>
      <c r="C848" s="8" t="s">
        <v>3746</v>
      </c>
      <c r="D848" s="8" t="s">
        <v>3747</v>
      </c>
      <c r="E848" s="96" t="s">
        <v>697</v>
      </c>
      <c r="F848" s="9" t="s">
        <v>3748</v>
      </c>
      <c r="G848" s="3">
        <v>26</v>
      </c>
      <c r="H848" s="75" t="s">
        <v>170</v>
      </c>
      <c r="I848" s="97" t="s">
        <v>3749</v>
      </c>
      <c r="M848" s="1" t="s">
        <v>4754</v>
      </c>
      <c r="N848" s="1" t="s">
        <v>4756</v>
      </c>
      <c r="O848" s="1" t="s">
        <v>4756</v>
      </c>
      <c r="P848" s="1">
        <f t="shared" si="60"/>
        <v>2</v>
      </c>
      <c r="Q848" s="1">
        <f t="shared" si="61"/>
        <v>0</v>
      </c>
      <c r="R848" s="56" t="s">
        <v>4756</v>
      </c>
      <c r="S848" s="57">
        <v>0</v>
      </c>
      <c r="T848" s="47"/>
      <c r="U848" s="49"/>
      <c r="Y848" s="1" t="s">
        <v>4756</v>
      </c>
      <c r="Z848" s="1" t="s">
        <v>4754</v>
      </c>
      <c r="AA848" s="1" t="s">
        <v>4754</v>
      </c>
      <c r="AB848" s="1">
        <f t="shared" si="62"/>
        <v>1</v>
      </c>
      <c r="AC848" s="1">
        <f t="shared" si="63"/>
        <v>0</v>
      </c>
      <c r="AD848" s="59" t="s">
        <v>4756</v>
      </c>
      <c r="AE848" s="58">
        <v>0</v>
      </c>
      <c r="AF848" s="48"/>
      <c r="AG848" s="6"/>
      <c r="AH848" s="72"/>
      <c r="AI848" s="73"/>
      <c r="AJ848" s="74"/>
      <c r="AK848" s="73"/>
    </row>
    <row r="849" spans="1:37">
      <c r="A849" s="7" t="s">
        <v>3750</v>
      </c>
      <c r="B849" s="8" t="s">
        <v>3751</v>
      </c>
      <c r="C849" s="8" t="s">
        <v>3752</v>
      </c>
      <c r="D849" s="8" t="s">
        <v>3753</v>
      </c>
      <c r="E849" s="96" t="s">
        <v>13</v>
      </c>
      <c r="F849" s="9">
        <v>0</v>
      </c>
      <c r="G849" s="3">
        <v>70</v>
      </c>
      <c r="H849" s="75" t="s">
        <v>358</v>
      </c>
      <c r="I849" s="97" t="s">
        <v>3754</v>
      </c>
      <c r="M849" s="1" t="s">
        <v>4754</v>
      </c>
      <c r="N849" s="1" t="s">
        <v>4754</v>
      </c>
      <c r="O849" s="1" t="s">
        <v>4756</v>
      </c>
      <c r="P849" s="1">
        <f t="shared" si="60"/>
        <v>1</v>
      </c>
      <c r="Q849" s="1">
        <f t="shared" si="61"/>
        <v>0</v>
      </c>
      <c r="R849" s="56" t="s">
        <v>4756</v>
      </c>
      <c r="S849" s="57">
        <v>0</v>
      </c>
      <c r="T849" s="47"/>
      <c r="U849" s="49"/>
      <c r="Y849" s="1" t="s">
        <v>4754</v>
      </c>
      <c r="Z849" s="1" t="s">
        <v>4754</v>
      </c>
      <c r="AA849" s="1" t="s">
        <v>4754</v>
      </c>
      <c r="AB849" s="1">
        <f t="shared" si="62"/>
        <v>0</v>
      </c>
      <c r="AC849" s="1">
        <f t="shared" si="63"/>
        <v>0</v>
      </c>
      <c r="AD849" s="59"/>
      <c r="AE849" s="58">
        <v>0</v>
      </c>
      <c r="AF849" s="48"/>
      <c r="AG849" s="6"/>
      <c r="AH849" s="72"/>
      <c r="AI849" s="73"/>
      <c r="AJ849" s="74"/>
      <c r="AK849" s="73"/>
    </row>
    <row r="850" spans="1:37">
      <c r="A850" s="7" t="s">
        <v>3755</v>
      </c>
      <c r="B850" s="8" t="s">
        <v>3756</v>
      </c>
      <c r="C850" s="8" t="s">
        <v>3757</v>
      </c>
      <c r="D850" s="8" t="s">
        <v>3758</v>
      </c>
      <c r="E850" s="96" t="s">
        <v>3759</v>
      </c>
      <c r="F850" s="9">
        <v>0</v>
      </c>
      <c r="G850" s="3">
        <v>1</v>
      </c>
      <c r="H850" s="75" t="s">
        <v>34</v>
      </c>
      <c r="I850" s="97" t="s">
        <v>3760</v>
      </c>
      <c r="M850" s="1" t="s">
        <v>4754</v>
      </c>
      <c r="N850" s="1" t="s">
        <v>4754</v>
      </c>
      <c r="O850" s="1" t="s">
        <v>4754</v>
      </c>
      <c r="P850" s="1">
        <f t="shared" si="60"/>
        <v>0</v>
      </c>
      <c r="Q850" s="1">
        <f t="shared" si="61"/>
        <v>0</v>
      </c>
      <c r="R850" s="56"/>
      <c r="S850" s="57">
        <v>0</v>
      </c>
      <c r="T850" s="47"/>
      <c r="U850" s="49"/>
      <c r="Y850" s="1" t="s">
        <v>4754</v>
      </c>
      <c r="Z850" s="1" t="s">
        <v>4754</v>
      </c>
      <c r="AA850" s="1" t="s">
        <v>4754</v>
      </c>
      <c r="AB850" s="1">
        <f t="shared" si="62"/>
        <v>0</v>
      </c>
      <c r="AC850" s="1">
        <f t="shared" si="63"/>
        <v>0</v>
      </c>
      <c r="AD850" s="59"/>
      <c r="AE850" s="58">
        <v>0</v>
      </c>
      <c r="AF850" s="48"/>
      <c r="AG850" s="6"/>
      <c r="AH850" s="72"/>
      <c r="AI850" s="73"/>
      <c r="AJ850" s="74"/>
      <c r="AK850" s="73"/>
    </row>
    <row r="851" spans="1:37">
      <c r="A851" s="7" t="s">
        <v>3813</v>
      </c>
      <c r="B851" s="8" t="s">
        <v>3814</v>
      </c>
      <c r="C851" s="8" t="s">
        <v>3815</v>
      </c>
      <c r="D851" s="8" t="s">
        <v>3816</v>
      </c>
      <c r="E851" s="96" t="s">
        <v>64</v>
      </c>
      <c r="F851" s="9" t="s">
        <v>1390</v>
      </c>
      <c r="G851" s="3">
        <v>50</v>
      </c>
      <c r="H851" s="75" t="s">
        <v>170</v>
      </c>
      <c r="I851" s="97" t="s">
        <v>3817</v>
      </c>
      <c r="M851" s="1" t="s">
        <v>4756</v>
      </c>
      <c r="N851" s="1" t="s">
        <v>4756</v>
      </c>
      <c r="O851" s="1" t="s">
        <v>4756</v>
      </c>
      <c r="P851" s="1">
        <f t="shared" si="60"/>
        <v>3</v>
      </c>
      <c r="Q851" s="1">
        <f t="shared" si="61"/>
        <v>0</v>
      </c>
      <c r="R851" s="56" t="s">
        <v>4756</v>
      </c>
      <c r="S851" s="57">
        <v>0</v>
      </c>
      <c r="T851" s="47"/>
      <c r="U851" s="49"/>
      <c r="Y851" s="1" t="s">
        <v>4756</v>
      </c>
      <c r="Z851" s="1" t="s">
        <v>4754</v>
      </c>
      <c r="AA851" s="1" t="s">
        <v>4754</v>
      </c>
      <c r="AB851" s="1">
        <f t="shared" si="62"/>
        <v>1</v>
      </c>
      <c r="AC851" s="1">
        <f t="shared" si="63"/>
        <v>0</v>
      </c>
      <c r="AD851" s="59" t="s">
        <v>4756</v>
      </c>
      <c r="AE851" s="58">
        <v>0</v>
      </c>
      <c r="AF851" s="48"/>
      <c r="AG851" s="6"/>
      <c r="AH851" s="72"/>
      <c r="AI851" s="73"/>
      <c r="AJ851" s="74"/>
      <c r="AK851" s="73"/>
    </row>
    <row r="852" spans="1:37">
      <c r="A852" s="7" t="s">
        <v>3824</v>
      </c>
      <c r="B852" s="8" t="s">
        <v>3825</v>
      </c>
      <c r="C852" s="8" t="s">
        <v>3826</v>
      </c>
      <c r="D852" s="8" t="s">
        <v>3827</v>
      </c>
      <c r="E852" s="96" t="s">
        <v>40</v>
      </c>
      <c r="F852" s="9">
        <v>0</v>
      </c>
      <c r="G852" s="3">
        <v>1</v>
      </c>
      <c r="H852" s="75" t="s">
        <v>34</v>
      </c>
      <c r="I852" s="97" t="s">
        <v>3828</v>
      </c>
      <c r="M852" s="1" t="s">
        <v>4754</v>
      </c>
      <c r="N852" s="1" t="s">
        <v>4754</v>
      </c>
      <c r="O852" s="1" t="s">
        <v>4754</v>
      </c>
      <c r="P852" s="1">
        <f t="shared" si="60"/>
        <v>0</v>
      </c>
      <c r="Q852" s="1">
        <f t="shared" si="61"/>
        <v>0</v>
      </c>
      <c r="R852" s="56"/>
      <c r="S852" s="57">
        <v>0</v>
      </c>
      <c r="T852" s="47"/>
      <c r="U852" s="49"/>
      <c r="Y852" s="1" t="s">
        <v>4754</v>
      </c>
      <c r="Z852" s="1" t="s">
        <v>4754</v>
      </c>
      <c r="AA852" s="1" t="s">
        <v>4755</v>
      </c>
      <c r="AB852" s="1">
        <f t="shared" si="62"/>
        <v>0</v>
      </c>
      <c r="AC852" s="1">
        <f t="shared" si="63"/>
        <v>1</v>
      </c>
      <c r="AD852" s="59" t="s">
        <v>4755</v>
      </c>
      <c r="AE852" s="58">
        <v>0</v>
      </c>
      <c r="AF852" s="48"/>
      <c r="AG852" s="6"/>
      <c r="AH852" s="72"/>
      <c r="AI852" s="73"/>
      <c r="AJ852" s="74"/>
      <c r="AK852" s="73"/>
    </row>
    <row r="853" spans="1:37">
      <c r="A853" s="7" t="s">
        <v>3852</v>
      </c>
      <c r="B853" s="8" t="s">
        <v>3853</v>
      </c>
      <c r="C853" s="8" t="s">
        <v>3854</v>
      </c>
      <c r="D853" s="8" t="s">
        <v>3855</v>
      </c>
      <c r="E853" s="96" t="s">
        <v>64</v>
      </c>
      <c r="F853" s="9" t="s">
        <v>3856</v>
      </c>
      <c r="G853" s="3">
        <v>62</v>
      </c>
      <c r="H853" s="75" t="s">
        <v>652</v>
      </c>
      <c r="I853" s="97" t="s">
        <v>3857</v>
      </c>
      <c r="M853" s="1" t="s">
        <v>4754</v>
      </c>
      <c r="N853" s="1" t="s">
        <v>4754</v>
      </c>
      <c r="O853" s="1" t="s">
        <v>4754</v>
      </c>
      <c r="P853" s="1">
        <f t="shared" si="60"/>
        <v>0</v>
      </c>
      <c r="Q853" s="1">
        <f t="shared" si="61"/>
        <v>0</v>
      </c>
      <c r="R853" s="56"/>
      <c r="S853" s="57">
        <v>0</v>
      </c>
      <c r="T853" s="47"/>
      <c r="U853" s="49"/>
      <c r="Y853" s="1" t="s">
        <v>4754</v>
      </c>
      <c r="Z853" s="1" t="s">
        <v>4754</v>
      </c>
      <c r="AA853" s="1" t="s">
        <v>4754</v>
      </c>
      <c r="AB853" s="1">
        <f t="shared" si="62"/>
        <v>0</v>
      </c>
      <c r="AC853" s="1">
        <f t="shared" si="63"/>
        <v>0</v>
      </c>
      <c r="AD853" s="59"/>
      <c r="AE853" s="58">
        <v>0</v>
      </c>
      <c r="AF853" s="48"/>
      <c r="AG853" s="6"/>
      <c r="AH853" s="72"/>
      <c r="AI853" s="73"/>
      <c r="AJ853" s="74"/>
      <c r="AK853" s="73"/>
    </row>
    <row r="854" spans="1:37">
      <c r="A854" s="7" t="s">
        <v>3913</v>
      </c>
      <c r="B854" s="8" t="s">
        <v>3914</v>
      </c>
      <c r="C854" s="8" t="s">
        <v>3915</v>
      </c>
      <c r="D854" s="8" t="s">
        <v>3916</v>
      </c>
      <c r="E854" s="96" t="s">
        <v>966</v>
      </c>
      <c r="F854" s="9">
        <v>0</v>
      </c>
      <c r="G854" s="3">
        <v>2</v>
      </c>
      <c r="H854" s="75" t="s">
        <v>15</v>
      </c>
      <c r="I854" s="97" t="s">
        <v>3917</v>
      </c>
      <c r="M854" s="1" t="s">
        <v>4754</v>
      </c>
      <c r="N854" s="1" t="s">
        <v>4754</v>
      </c>
      <c r="O854" s="1" t="s">
        <v>4755</v>
      </c>
      <c r="P854" s="1">
        <f t="shared" si="60"/>
        <v>0</v>
      </c>
      <c r="Q854" s="1">
        <f t="shared" si="61"/>
        <v>1</v>
      </c>
      <c r="R854" s="56" t="s">
        <v>4755</v>
      </c>
      <c r="S854" s="57">
        <v>0</v>
      </c>
      <c r="T854" s="47"/>
      <c r="U854" s="49"/>
      <c r="Y854" s="1" t="s">
        <v>4754</v>
      </c>
      <c r="Z854" s="1" t="s">
        <v>4754</v>
      </c>
      <c r="AA854" s="1" t="s">
        <v>4755</v>
      </c>
      <c r="AB854" s="1">
        <f t="shared" si="62"/>
        <v>0</v>
      </c>
      <c r="AC854" s="1">
        <f t="shared" si="63"/>
        <v>1</v>
      </c>
      <c r="AD854" s="59" t="s">
        <v>4755</v>
      </c>
      <c r="AE854" s="58">
        <v>0</v>
      </c>
      <c r="AF854" s="48"/>
      <c r="AG854" s="6"/>
      <c r="AH854" s="72"/>
      <c r="AI854" s="73"/>
      <c r="AJ854" s="74"/>
      <c r="AK854" s="73"/>
    </row>
    <row r="855" spans="1:37">
      <c r="A855" s="7" t="s">
        <v>3965</v>
      </c>
      <c r="B855" s="8" t="s">
        <v>3966</v>
      </c>
      <c r="C855" s="8" t="s">
        <v>3967</v>
      </c>
      <c r="D855" s="8" t="s">
        <v>3968</v>
      </c>
      <c r="E855" s="96" t="s">
        <v>135</v>
      </c>
      <c r="F855" s="9" t="s">
        <v>3969</v>
      </c>
      <c r="G855" s="3">
        <v>87</v>
      </c>
      <c r="H855" s="75" t="s">
        <v>1091</v>
      </c>
      <c r="I855" s="97" t="s">
        <v>3970</v>
      </c>
      <c r="M855" s="1" t="s">
        <v>4754</v>
      </c>
      <c r="N855" s="1" t="s">
        <v>4754</v>
      </c>
      <c r="O855" s="1" t="s">
        <v>4754</v>
      </c>
      <c r="P855" s="1">
        <f t="shared" si="60"/>
        <v>0</v>
      </c>
      <c r="Q855" s="1">
        <f t="shared" si="61"/>
        <v>0</v>
      </c>
      <c r="R855" s="56"/>
      <c r="S855" s="57">
        <v>0</v>
      </c>
      <c r="T855" s="47"/>
      <c r="U855" s="49"/>
      <c r="Y855" s="1" t="s">
        <v>4754</v>
      </c>
      <c r="Z855" s="1" t="s">
        <v>4754</v>
      </c>
      <c r="AA855" s="1" t="s">
        <v>4754</v>
      </c>
      <c r="AB855" s="1">
        <f t="shared" si="62"/>
        <v>0</v>
      </c>
      <c r="AC855" s="1">
        <f t="shared" si="63"/>
        <v>0</v>
      </c>
      <c r="AD855" s="59"/>
      <c r="AE855" s="58">
        <v>0</v>
      </c>
      <c r="AF855" s="48"/>
      <c r="AG855" s="6"/>
      <c r="AH855" s="72"/>
      <c r="AI855" s="73"/>
      <c r="AJ855" s="74"/>
      <c r="AK855" s="73"/>
    </row>
    <row r="856" spans="1:37">
      <c r="A856" s="7" t="s">
        <v>3971</v>
      </c>
      <c r="B856" s="8" t="s">
        <v>3972</v>
      </c>
      <c r="C856" s="8" t="s">
        <v>3973</v>
      </c>
      <c r="D856" s="8" t="s">
        <v>3974</v>
      </c>
      <c r="E856" s="96" t="s">
        <v>40</v>
      </c>
      <c r="F856" s="9" t="s">
        <v>3975</v>
      </c>
      <c r="G856" s="3">
        <v>2</v>
      </c>
      <c r="H856" s="75" t="s">
        <v>15</v>
      </c>
      <c r="I856" s="97" t="s">
        <v>3976</v>
      </c>
      <c r="M856" s="1" t="s">
        <v>4754</v>
      </c>
      <c r="N856" s="1" t="s">
        <v>4754</v>
      </c>
      <c r="O856" s="1" t="s">
        <v>4754</v>
      </c>
      <c r="P856" s="1">
        <f t="shared" si="60"/>
        <v>0</v>
      </c>
      <c r="Q856" s="1">
        <f t="shared" si="61"/>
        <v>0</v>
      </c>
      <c r="R856" s="56"/>
      <c r="S856" s="57">
        <v>0</v>
      </c>
      <c r="T856" s="47"/>
      <c r="U856" s="49"/>
      <c r="Y856" s="1" t="s">
        <v>4754</v>
      </c>
      <c r="Z856" s="1" t="s">
        <v>4755</v>
      </c>
      <c r="AA856" s="1" t="s">
        <v>4754</v>
      </c>
      <c r="AB856" s="1">
        <f t="shared" si="62"/>
        <v>0</v>
      </c>
      <c r="AC856" s="1">
        <f t="shared" si="63"/>
        <v>1</v>
      </c>
      <c r="AD856" s="59" t="s">
        <v>4755</v>
      </c>
      <c r="AE856" s="58">
        <v>0</v>
      </c>
      <c r="AF856" s="48"/>
      <c r="AG856" s="6"/>
      <c r="AH856" s="72"/>
      <c r="AI856" s="73"/>
      <c r="AJ856" s="74"/>
      <c r="AK856" s="73"/>
    </row>
    <row r="857" spans="1:37">
      <c r="A857" s="7" t="s">
        <v>4000</v>
      </c>
      <c r="B857" s="8" t="s">
        <v>4001</v>
      </c>
      <c r="C857" s="8" t="s">
        <v>4002</v>
      </c>
      <c r="D857" s="8" t="s">
        <v>4003</v>
      </c>
      <c r="E857" s="96" t="s">
        <v>13</v>
      </c>
      <c r="F857" s="9" t="s">
        <v>4004</v>
      </c>
      <c r="G857" s="3">
        <v>1</v>
      </c>
      <c r="H857" s="75" t="s">
        <v>34</v>
      </c>
      <c r="I857" s="97" t="s">
        <v>4005</v>
      </c>
      <c r="M857" s="1" t="s">
        <v>4754</v>
      </c>
      <c r="N857" s="1" t="s">
        <v>4754</v>
      </c>
      <c r="O857" s="1" t="s">
        <v>4754</v>
      </c>
      <c r="P857" s="1">
        <f t="shared" si="60"/>
        <v>0</v>
      </c>
      <c r="Q857" s="1">
        <f t="shared" si="61"/>
        <v>0</v>
      </c>
      <c r="R857" s="56"/>
      <c r="S857" s="57">
        <v>0</v>
      </c>
      <c r="T857" s="47"/>
      <c r="U857" s="49"/>
      <c r="Y857" s="1" t="s">
        <v>4754</v>
      </c>
      <c r="Z857" s="1" t="s">
        <v>4754</v>
      </c>
      <c r="AA857" s="1" t="s">
        <v>4754</v>
      </c>
      <c r="AB857" s="1">
        <f t="shared" si="62"/>
        <v>0</v>
      </c>
      <c r="AC857" s="1">
        <f t="shared" si="63"/>
        <v>0</v>
      </c>
      <c r="AD857" s="59"/>
      <c r="AE857" s="58">
        <v>0</v>
      </c>
      <c r="AF857" s="48"/>
      <c r="AG857" s="6"/>
      <c r="AH857" s="72"/>
      <c r="AI857" s="73"/>
      <c r="AJ857" s="74"/>
      <c r="AK857" s="73"/>
    </row>
    <row r="858" spans="1:37">
      <c r="A858" s="7" t="s">
        <v>4006</v>
      </c>
      <c r="B858" s="8" t="s">
        <v>4007</v>
      </c>
      <c r="C858" s="8" t="s">
        <v>4008</v>
      </c>
      <c r="D858" s="8" t="s">
        <v>4009</v>
      </c>
      <c r="E858" s="96" t="s">
        <v>27</v>
      </c>
      <c r="F858" s="9">
        <v>0</v>
      </c>
      <c r="G858" s="3">
        <v>1</v>
      </c>
      <c r="H858" s="75" t="s">
        <v>34</v>
      </c>
      <c r="I858" s="97" t="s">
        <v>4010</v>
      </c>
      <c r="M858" s="1" t="s">
        <v>4755</v>
      </c>
      <c r="N858" s="1" t="s">
        <v>4754</v>
      </c>
      <c r="O858" s="1" t="s">
        <v>4754</v>
      </c>
      <c r="P858" s="1">
        <f t="shared" si="60"/>
        <v>0</v>
      </c>
      <c r="Q858" s="1">
        <f t="shared" si="61"/>
        <v>1</v>
      </c>
      <c r="R858" s="56" t="s">
        <v>4755</v>
      </c>
      <c r="S858" s="57">
        <v>0</v>
      </c>
      <c r="T858" s="47"/>
      <c r="U858" s="49"/>
      <c r="Y858" s="1" t="s">
        <v>4754</v>
      </c>
      <c r="Z858" s="1" t="s">
        <v>4754</v>
      </c>
      <c r="AA858" s="1" t="s">
        <v>4754</v>
      </c>
      <c r="AB858" s="1">
        <f t="shared" si="62"/>
        <v>0</v>
      </c>
      <c r="AC858" s="1">
        <f t="shared" si="63"/>
        <v>0</v>
      </c>
      <c r="AD858" s="59"/>
      <c r="AE858" s="58">
        <v>0</v>
      </c>
      <c r="AF858" s="48"/>
      <c r="AG858" s="6"/>
      <c r="AH858" s="72"/>
      <c r="AI858" s="73"/>
      <c r="AJ858" s="74"/>
      <c r="AK858" s="73"/>
    </row>
    <row r="859" spans="1:37">
      <c r="A859" s="7" t="s">
        <v>4029</v>
      </c>
      <c r="B859" s="8" t="s">
        <v>4030</v>
      </c>
      <c r="C859" s="8" t="s">
        <v>4031</v>
      </c>
      <c r="D859" s="8" t="s">
        <v>4032</v>
      </c>
      <c r="E859" s="96" t="s">
        <v>104</v>
      </c>
      <c r="F859" s="9" t="s">
        <v>4033</v>
      </c>
      <c r="G859" s="3">
        <v>73</v>
      </c>
      <c r="H859" s="75" t="s">
        <v>129</v>
      </c>
      <c r="I859" s="97" t="s">
        <v>4034</v>
      </c>
      <c r="M859" s="1" t="s">
        <v>4754</v>
      </c>
      <c r="N859" s="1" t="s">
        <v>4756</v>
      </c>
      <c r="O859" s="1" t="s">
        <v>4754</v>
      </c>
      <c r="P859" s="1">
        <f t="shared" si="60"/>
        <v>1</v>
      </c>
      <c r="Q859" s="1">
        <f t="shared" si="61"/>
        <v>0</v>
      </c>
      <c r="R859" s="56" t="s">
        <v>4756</v>
      </c>
      <c r="S859" s="57">
        <v>0</v>
      </c>
      <c r="T859" s="47"/>
      <c r="U859" s="49"/>
      <c r="Y859" s="1" t="s">
        <v>4754</v>
      </c>
      <c r="Z859" s="1" t="s">
        <v>4754</v>
      </c>
      <c r="AA859" s="1" t="s">
        <v>4754</v>
      </c>
      <c r="AB859" s="1">
        <f t="shared" si="62"/>
        <v>0</v>
      </c>
      <c r="AC859" s="1">
        <f t="shared" si="63"/>
        <v>0</v>
      </c>
      <c r="AD859" s="59"/>
      <c r="AE859" s="58">
        <v>0</v>
      </c>
      <c r="AF859" s="48"/>
      <c r="AG859" s="6"/>
      <c r="AH859" s="72"/>
      <c r="AI859" s="73"/>
      <c r="AJ859" s="74"/>
      <c r="AK859" s="73"/>
    </row>
    <row r="860" spans="1:37">
      <c r="A860" s="7" t="s">
        <v>4035</v>
      </c>
      <c r="B860" s="8" t="s">
        <v>4036</v>
      </c>
      <c r="C860" s="8" t="s">
        <v>4037</v>
      </c>
      <c r="D860" s="8" t="s">
        <v>4038</v>
      </c>
      <c r="E860" s="96" t="s">
        <v>40</v>
      </c>
      <c r="F860" s="9" t="s">
        <v>4039</v>
      </c>
      <c r="G860" s="3">
        <v>97</v>
      </c>
      <c r="H860" s="75" t="s">
        <v>1073</v>
      </c>
      <c r="I860" s="97" t="s">
        <v>4040</v>
      </c>
      <c r="M860" s="1" t="s">
        <v>4754</v>
      </c>
      <c r="N860" s="1" t="s">
        <v>4754</v>
      </c>
      <c r="O860" s="1" t="s">
        <v>4754</v>
      </c>
      <c r="P860" s="1">
        <f t="shared" si="60"/>
        <v>0</v>
      </c>
      <c r="Q860" s="1">
        <f t="shared" si="61"/>
        <v>0</v>
      </c>
      <c r="R860" s="56"/>
      <c r="S860" s="57">
        <v>0</v>
      </c>
      <c r="T860" s="47"/>
      <c r="U860" s="49"/>
      <c r="Y860" s="1" t="s">
        <v>4754</v>
      </c>
      <c r="Z860" s="1" t="s">
        <v>4754</v>
      </c>
      <c r="AA860" s="1" t="s">
        <v>4756</v>
      </c>
      <c r="AB860" s="1">
        <f t="shared" si="62"/>
        <v>1</v>
      </c>
      <c r="AC860" s="1">
        <f t="shared" si="63"/>
        <v>0</v>
      </c>
      <c r="AD860" s="59" t="s">
        <v>4756</v>
      </c>
      <c r="AE860" s="58">
        <v>0</v>
      </c>
      <c r="AF860" s="48"/>
      <c r="AG860" s="6"/>
      <c r="AH860" s="72"/>
      <c r="AI860" s="73"/>
      <c r="AJ860" s="74"/>
      <c r="AK860" s="73"/>
    </row>
    <row r="861" spans="1:37">
      <c r="A861" s="7" t="s">
        <v>4059</v>
      </c>
      <c r="B861" s="8" t="s">
        <v>4060</v>
      </c>
      <c r="C861" s="8" t="s">
        <v>4061</v>
      </c>
      <c r="D861" s="8" t="s">
        <v>4062</v>
      </c>
      <c r="E861" s="96" t="s">
        <v>13</v>
      </c>
      <c r="F861" s="9">
        <v>0</v>
      </c>
      <c r="G861" s="3">
        <v>1</v>
      </c>
      <c r="H861" s="75" t="s">
        <v>34</v>
      </c>
      <c r="I861" s="97" t="s">
        <v>4063</v>
      </c>
      <c r="M861" s="1" t="s">
        <v>4754</v>
      </c>
      <c r="N861" s="1" t="s">
        <v>4754</v>
      </c>
      <c r="O861" s="1" t="s">
        <v>4754</v>
      </c>
      <c r="P861" s="1">
        <f t="shared" si="60"/>
        <v>0</v>
      </c>
      <c r="Q861" s="1">
        <f t="shared" si="61"/>
        <v>0</v>
      </c>
      <c r="R861" s="56"/>
      <c r="S861" s="57">
        <v>0</v>
      </c>
      <c r="T861" s="47"/>
      <c r="U861" s="49"/>
      <c r="Y861" s="1" t="s">
        <v>4756</v>
      </c>
      <c r="Z861" s="1" t="s">
        <v>4754</v>
      </c>
      <c r="AA861" s="1" t="s">
        <v>4754</v>
      </c>
      <c r="AB861" s="1">
        <f t="shared" si="62"/>
        <v>1</v>
      </c>
      <c r="AC861" s="1">
        <f t="shared" si="63"/>
        <v>0</v>
      </c>
      <c r="AD861" s="59" t="s">
        <v>4756</v>
      </c>
      <c r="AE861" s="58">
        <v>0</v>
      </c>
      <c r="AF861" s="48"/>
      <c r="AG861" s="6"/>
      <c r="AH861" s="72"/>
      <c r="AI861" s="73"/>
      <c r="AJ861" s="74"/>
      <c r="AK861" s="73"/>
    </row>
    <row r="862" spans="1:37">
      <c r="A862" s="7" t="s">
        <v>4081</v>
      </c>
      <c r="B862" s="8" t="s">
        <v>4082</v>
      </c>
      <c r="C862" s="8" t="s">
        <v>4083</v>
      </c>
      <c r="D862" s="8" t="s">
        <v>4084</v>
      </c>
      <c r="E862" s="96" t="s">
        <v>13</v>
      </c>
      <c r="F862" s="9" t="s">
        <v>4068</v>
      </c>
      <c r="G862" s="3">
        <v>1</v>
      </c>
      <c r="H862" s="75" t="s">
        <v>34</v>
      </c>
      <c r="I862" s="97" t="s">
        <v>4085</v>
      </c>
      <c r="M862" s="1" t="s">
        <v>4754</v>
      </c>
      <c r="N862" s="1" t="s">
        <v>4754</v>
      </c>
      <c r="O862" s="1" t="s">
        <v>4754</v>
      </c>
      <c r="P862" s="1">
        <f t="shared" si="60"/>
        <v>0</v>
      </c>
      <c r="Q862" s="1">
        <f t="shared" si="61"/>
        <v>0</v>
      </c>
      <c r="R862" s="56"/>
      <c r="S862" s="57">
        <v>0</v>
      </c>
      <c r="T862" s="47"/>
      <c r="U862" s="49"/>
      <c r="Y862" s="1" t="s">
        <v>4755</v>
      </c>
      <c r="Z862" s="1" t="s">
        <v>4754</v>
      </c>
      <c r="AA862" s="1" t="s">
        <v>4754</v>
      </c>
      <c r="AB862" s="1">
        <f t="shared" si="62"/>
        <v>0</v>
      </c>
      <c r="AC862" s="1">
        <f t="shared" si="63"/>
        <v>1</v>
      </c>
      <c r="AD862" s="59" t="s">
        <v>4755</v>
      </c>
      <c r="AE862" s="58">
        <v>0</v>
      </c>
      <c r="AF862" s="48"/>
      <c r="AG862" s="6"/>
      <c r="AH862" s="72"/>
      <c r="AI862" s="73"/>
      <c r="AJ862" s="74"/>
      <c r="AK862" s="73"/>
    </row>
    <row r="863" spans="1:37">
      <c r="A863" s="7" t="s">
        <v>4092</v>
      </c>
      <c r="B863" s="8" t="s">
        <v>4093</v>
      </c>
      <c r="C863" s="8" t="s">
        <v>4094</v>
      </c>
      <c r="D863" s="8" t="s">
        <v>382</v>
      </c>
      <c r="E863" s="96" t="s">
        <v>64</v>
      </c>
      <c r="F863" s="9" t="s">
        <v>658</v>
      </c>
      <c r="G863" s="3">
        <v>1</v>
      </c>
      <c r="H863" s="75" t="s">
        <v>34</v>
      </c>
      <c r="I863" s="97" t="s">
        <v>4095</v>
      </c>
      <c r="M863" s="1" t="s">
        <v>4754</v>
      </c>
      <c r="N863" s="1" t="s">
        <v>4754</v>
      </c>
      <c r="O863" s="1" t="s">
        <v>4754</v>
      </c>
      <c r="P863" s="1">
        <f t="shared" si="60"/>
        <v>0</v>
      </c>
      <c r="Q863" s="1">
        <f t="shared" si="61"/>
        <v>0</v>
      </c>
      <c r="R863" s="56"/>
      <c r="S863" s="57">
        <v>0</v>
      </c>
      <c r="T863" s="47"/>
      <c r="U863" s="49"/>
      <c r="Y863" s="1" t="s">
        <v>4754</v>
      </c>
      <c r="Z863" s="1" t="s">
        <v>4754</v>
      </c>
      <c r="AA863" s="1" t="s">
        <v>4754</v>
      </c>
      <c r="AB863" s="1">
        <f t="shared" si="62"/>
        <v>0</v>
      </c>
      <c r="AC863" s="1">
        <f t="shared" si="63"/>
        <v>0</v>
      </c>
      <c r="AD863" s="59"/>
      <c r="AE863" s="58">
        <v>0</v>
      </c>
      <c r="AF863" s="48"/>
      <c r="AG863" s="6"/>
      <c r="AH863" s="72"/>
      <c r="AI863" s="73"/>
      <c r="AJ863" s="74"/>
      <c r="AK863" s="73"/>
    </row>
    <row r="864" spans="1:37">
      <c r="A864" s="7" t="s">
        <v>4158</v>
      </c>
      <c r="B864" s="8" t="s">
        <v>4159</v>
      </c>
      <c r="C864" s="8" t="s">
        <v>4160</v>
      </c>
      <c r="D864" s="8" t="s">
        <v>4161</v>
      </c>
      <c r="E864" s="96" t="s">
        <v>13</v>
      </c>
      <c r="F864" s="9" t="s">
        <v>664</v>
      </c>
      <c r="G864" s="3">
        <v>60</v>
      </c>
      <c r="H864" s="75" t="s">
        <v>129</v>
      </c>
      <c r="I864" s="97" t="s">
        <v>4162</v>
      </c>
      <c r="M864" s="1" t="s">
        <v>4754</v>
      </c>
      <c r="N864" s="1" t="s">
        <v>4756</v>
      </c>
      <c r="O864" s="1" t="s">
        <v>4754</v>
      </c>
      <c r="P864" s="1">
        <f t="shared" si="60"/>
        <v>1</v>
      </c>
      <c r="Q864" s="1">
        <f t="shared" si="61"/>
        <v>0</v>
      </c>
      <c r="R864" s="56" t="s">
        <v>4756</v>
      </c>
      <c r="S864" s="57">
        <v>0</v>
      </c>
      <c r="T864" s="47"/>
      <c r="U864" s="49"/>
      <c r="Y864" s="1" t="s">
        <v>4754</v>
      </c>
      <c r="Z864" s="1" t="s">
        <v>4754</v>
      </c>
      <c r="AA864" s="1" t="s">
        <v>4754</v>
      </c>
      <c r="AB864" s="1">
        <f t="shared" si="62"/>
        <v>0</v>
      </c>
      <c r="AC864" s="1">
        <f t="shared" si="63"/>
        <v>0</v>
      </c>
      <c r="AD864" s="59"/>
      <c r="AE864" s="58">
        <v>0</v>
      </c>
      <c r="AF864" s="48"/>
      <c r="AG864" s="6"/>
      <c r="AH864" s="72"/>
      <c r="AI864" s="73"/>
      <c r="AJ864" s="74"/>
      <c r="AK864" s="73"/>
    </row>
    <row r="865" spans="1:37">
      <c r="A865" s="7" t="s">
        <v>4163</v>
      </c>
      <c r="B865" s="8" t="s">
        <v>4164</v>
      </c>
      <c r="C865" s="8" t="s">
        <v>4165</v>
      </c>
      <c r="D865" s="8" t="s">
        <v>4166</v>
      </c>
      <c r="E865" s="96" t="s">
        <v>40</v>
      </c>
      <c r="F865" s="9">
        <v>0</v>
      </c>
      <c r="G865" s="3">
        <v>1</v>
      </c>
      <c r="H865" s="75" t="s">
        <v>34</v>
      </c>
      <c r="I865" s="97" t="s">
        <v>4167</v>
      </c>
      <c r="M865" s="1" t="s">
        <v>4754</v>
      </c>
      <c r="N865" s="1" t="s">
        <v>4754</v>
      </c>
      <c r="O865" s="1" t="s">
        <v>4754</v>
      </c>
      <c r="P865" s="1">
        <f t="shared" si="60"/>
        <v>0</v>
      </c>
      <c r="Q865" s="1">
        <f t="shared" si="61"/>
        <v>0</v>
      </c>
      <c r="R865" s="56"/>
      <c r="S865" s="57">
        <v>0</v>
      </c>
      <c r="T865" s="47"/>
      <c r="U865" s="49"/>
      <c r="Y865" s="1" t="s">
        <v>4754</v>
      </c>
      <c r="Z865" s="1" t="s">
        <v>4754</v>
      </c>
      <c r="AA865" s="1" t="s">
        <v>4756</v>
      </c>
      <c r="AB865" s="1">
        <f t="shared" si="62"/>
        <v>1</v>
      </c>
      <c r="AC865" s="1">
        <f t="shared" si="63"/>
        <v>0</v>
      </c>
      <c r="AD865" s="59" t="s">
        <v>4756</v>
      </c>
      <c r="AE865" s="58">
        <v>0</v>
      </c>
      <c r="AF865" s="48"/>
      <c r="AG865" s="6"/>
      <c r="AH865" s="72"/>
      <c r="AI865" s="73"/>
      <c r="AJ865" s="74"/>
      <c r="AK865" s="73"/>
    </row>
    <row r="866" spans="1:37">
      <c r="A866" s="7" t="s">
        <v>4174</v>
      </c>
      <c r="B866" s="8" t="s">
        <v>4175</v>
      </c>
      <c r="C866" s="8" t="s">
        <v>4176</v>
      </c>
      <c r="D866" s="8" t="s">
        <v>4177</v>
      </c>
      <c r="E866" s="96" t="s">
        <v>104</v>
      </c>
      <c r="F866" s="9" t="s">
        <v>4178</v>
      </c>
      <c r="G866" s="3">
        <v>1</v>
      </c>
      <c r="H866" s="75" t="s">
        <v>34</v>
      </c>
      <c r="I866" s="97" t="s">
        <v>4179</v>
      </c>
      <c r="M866" s="1" t="s">
        <v>4755</v>
      </c>
      <c r="N866" s="1" t="s">
        <v>4754</v>
      </c>
      <c r="O866" s="1" t="s">
        <v>4754</v>
      </c>
      <c r="P866" s="1">
        <f t="shared" si="60"/>
        <v>0</v>
      </c>
      <c r="Q866" s="1">
        <f t="shared" si="61"/>
        <v>1</v>
      </c>
      <c r="R866" s="56" t="s">
        <v>4755</v>
      </c>
      <c r="S866" s="57">
        <v>0</v>
      </c>
      <c r="T866" s="47"/>
      <c r="U866" s="49"/>
      <c r="Y866" s="1" t="s">
        <v>4754</v>
      </c>
      <c r="Z866" s="1" t="s">
        <v>4754</v>
      </c>
      <c r="AA866" s="1" t="s">
        <v>4754</v>
      </c>
      <c r="AB866" s="1">
        <f t="shared" si="62"/>
        <v>0</v>
      </c>
      <c r="AC866" s="1">
        <f t="shared" si="63"/>
        <v>0</v>
      </c>
      <c r="AD866" s="59"/>
      <c r="AE866" s="58">
        <v>0</v>
      </c>
      <c r="AF866" s="48"/>
      <c r="AG866" s="6"/>
      <c r="AH866" s="72"/>
      <c r="AI866" s="73"/>
      <c r="AJ866" s="74"/>
      <c r="AK866" s="73"/>
    </row>
    <row r="867" spans="1:37">
      <c r="A867" s="7" t="s">
        <v>4185</v>
      </c>
      <c r="B867" s="8" t="s">
        <v>4186</v>
      </c>
      <c r="C867" s="8" t="s">
        <v>4187</v>
      </c>
      <c r="D867" s="8" t="s">
        <v>4188</v>
      </c>
      <c r="E867" s="96" t="s">
        <v>40</v>
      </c>
      <c r="F867" s="9" t="s">
        <v>4189</v>
      </c>
      <c r="G867" s="3">
        <v>20</v>
      </c>
      <c r="H867" s="75" t="s">
        <v>9</v>
      </c>
      <c r="I867" s="97" t="s">
        <v>4190</v>
      </c>
      <c r="M867" s="1" t="s">
        <v>4754</v>
      </c>
      <c r="N867" s="1" t="s">
        <v>4756</v>
      </c>
      <c r="O867" s="1" t="s">
        <v>4754</v>
      </c>
      <c r="P867" s="1">
        <f t="shared" si="60"/>
        <v>1</v>
      </c>
      <c r="Q867" s="1">
        <f t="shared" si="61"/>
        <v>0</v>
      </c>
      <c r="R867" s="56" t="s">
        <v>4756</v>
      </c>
      <c r="S867" s="57">
        <v>0</v>
      </c>
      <c r="T867" s="47"/>
      <c r="U867" s="49"/>
      <c r="Y867" s="1" t="s">
        <v>4754</v>
      </c>
      <c r="Z867" s="1" t="s">
        <v>4754</v>
      </c>
      <c r="AA867" s="1" t="s">
        <v>4754</v>
      </c>
      <c r="AB867" s="1">
        <f t="shared" si="62"/>
        <v>0</v>
      </c>
      <c r="AC867" s="1">
        <f t="shared" si="63"/>
        <v>0</v>
      </c>
      <c r="AD867" s="59"/>
      <c r="AE867" s="58">
        <v>0</v>
      </c>
      <c r="AF867" s="48"/>
      <c r="AG867" s="6"/>
      <c r="AH867" s="72"/>
      <c r="AI867" s="73"/>
      <c r="AJ867" s="74"/>
      <c r="AK867" s="73"/>
    </row>
    <row r="868" spans="1:37">
      <c r="A868" s="7" t="s">
        <v>4191</v>
      </c>
      <c r="B868" s="8" t="s">
        <v>4192</v>
      </c>
      <c r="C868" s="8" t="s">
        <v>4193</v>
      </c>
      <c r="D868" s="8" t="s">
        <v>4194</v>
      </c>
      <c r="E868" s="96" t="s">
        <v>40</v>
      </c>
      <c r="F868" s="9" t="s">
        <v>4195</v>
      </c>
      <c r="G868" s="3">
        <v>2</v>
      </c>
      <c r="H868" s="75" t="s">
        <v>15</v>
      </c>
      <c r="I868" s="97" t="s">
        <v>4196</v>
      </c>
      <c r="M868" s="1" t="s">
        <v>4754</v>
      </c>
      <c r="N868" s="1" t="s">
        <v>4754</v>
      </c>
      <c r="O868" s="1" t="s">
        <v>4754</v>
      </c>
      <c r="P868" s="1">
        <f t="shared" si="60"/>
        <v>0</v>
      </c>
      <c r="Q868" s="1">
        <f t="shared" si="61"/>
        <v>0</v>
      </c>
      <c r="R868" s="56"/>
      <c r="S868" s="57">
        <v>0</v>
      </c>
      <c r="T868" s="47"/>
      <c r="U868" s="49"/>
      <c r="Y868" s="1" t="s">
        <v>4754</v>
      </c>
      <c r="Z868" s="1" t="s">
        <v>4754</v>
      </c>
      <c r="AA868" s="1" t="s">
        <v>4754</v>
      </c>
      <c r="AB868" s="1">
        <f t="shared" si="62"/>
        <v>0</v>
      </c>
      <c r="AC868" s="1">
        <f t="shared" si="63"/>
        <v>0</v>
      </c>
      <c r="AD868" s="59"/>
      <c r="AE868" s="58">
        <v>0</v>
      </c>
      <c r="AF868" s="48"/>
      <c r="AG868" s="6"/>
      <c r="AH868" s="72"/>
      <c r="AI868" s="73"/>
      <c r="AJ868" s="74"/>
      <c r="AK868" s="73"/>
    </row>
    <row r="869" spans="1:37">
      <c r="A869" s="7" t="s">
        <v>4197</v>
      </c>
      <c r="B869" s="8" t="s">
        <v>4198</v>
      </c>
      <c r="C869" s="8" t="s">
        <v>4199</v>
      </c>
      <c r="D869" s="8" t="s">
        <v>4200</v>
      </c>
      <c r="E869" s="96" t="s">
        <v>13</v>
      </c>
      <c r="F869" s="9" t="s">
        <v>4201</v>
      </c>
      <c r="G869" s="3">
        <v>1</v>
      </c>
      <c r="H869" s="75" t="s">
        <v>34</v>
      </c>
      <c r="I869" s="97" t="s">
        <v>4202</v>
      </c>
      <c r="M869" s="1" t="s">
        <v>4754</v>
      </c>
      <c r="N869" s="1" t="s">
        <v>4755</v>
      </c>
      <c r="O869" s="1" t="s">
        <v>4754</v>
      </c>
      <c r="P869" s="1">
        <f t="shared" si="60"/>
        <v>0</v>
      </c>
      <c r="Q869" s="1">
        <f t="shared" si="61"/>
        <v>1</v>
      </c>
      <c r="R869" s="56" t="s">
        <v>4755</v>
      </c>
      <c r="S869" s="57">
        <v>0</v>
      </c>
      <c r="T869" s="47"/>
      <c r="U869" s="49"/>
      <c r="X869">
        <v>99.99</v>
      </c>
      <c r="Y869" s="1" t="s">
        <v>4754</v>
      </c>
      <c r="Z869" s="1" t="s">
        <v>4754</v>
      </c>
      <c r="AA869" s="1" t="s">
        <v>4755</v>
      </c>
      <c r="AB869" s="1">
        <f t="shared" si="62"/>
        <v>0</v>
      </c>
      <c r="AC869" s="1">
        <f t="shared" si="63"/>
        <v>1</v>
      </c>
      <c r="AD869" s="59" t="s">
        <v>4755</v>
      </c>
      <c r="AE869" s="58">
        <v>1</v>
      </c>
      <c r="AF869" s="48">
        <v>99.99</v>
      </c>
      <c r="AG869" s="6"/>
      <c r="AH869" s="72"/>
      <c r="AI869" s="73"/>
      <c r="AJ869" s="74"/>
      <c r="AK869" s="73"/>
    </row>
    <row r="870" spans="1:37">
      <c r="A870" s="7" t="s">
        <v>4209</v>
      </c>
      <c r="B870" s="8" t="s">
        <v>4210</v>
      </c>
      <c r="C870" s="8" t="s">
        <v>4211</v>
      </c>
      <c r="D870" s="8" t="s">
        <v>4212</v>
      </c>
      <c r="E870" s="96" t="s">
        <v>40</v>
      </c>
      <c r="F870" s="9" t="s">
        <v>4213</v>
      </c>
      <c r="G870" s="3">
        <v>2</v>
      </c>
      <c r="H870" s="75" t="s">
        <v>15</v>
      </c>
      <c r="I870" s="97" t="s">
        <v>4214</v>
      </c>
      <c r="M870" s="1" t="s">
        <v>4755</v>
      </c>
      <c r="N870" s="1" t="s">
        <v>4755</v>
      </c>
      <c r="O870" s="1" t="s">
        <v>4755</v>
      </c>
      <c r="P870" s="1">
        <f t="shared" si="60"/>
        <v>0</v>
      </c>
      <c r="Q870" s="1">
        <f t="shared" si="61"/>
        <v>3</v>
      </c>
      <c r="R870" s="56" t="s">
        <v>4755</v>
      </c>
      <c r="S870" s="57">
        <v>0</v>
      </c>
      <c r="T870" s="47"/>
      <c r="U870" s="49"/>
      <c r="Y870" s="1" t="s">
        <v>4754</v>
      </c>
      <c r="Z870" s="1" t="s">
        <v>4754</v>
      </c>
      <c r="AA870" s="1" t="s">
        <v>4754</v>
      </c>
      <c r="AB870" s="1">
        <f t="shared" si="62"/>
        <v>0</v>
      </c>
      <c r="AC870" s="1">
        <f t="shared" si="63"/>
        <v>0</v>
      </c>
      <c r="AD870" s="59"/>
      <c r="AE870" s="58">
        <v>0</v>
      </c>
      <c r="AF870" s="48"/>
      <c r="AG870" s="6"/>
      <c r="AH870" s="72"/>
      <c r="AI870" s="73"/>
      <c r="AJ870" s="74"/>
      <c r="AK870" s="73"/>
    </row>
    <row r="871" spans="1:37">
      <c r="A871" s="7" t="s">
        <v>4227</v>
      </c>
      <c r="B871" s="8" t="s">
        <v>4228</v>
      </c>
      <c r="C871" s="8" t="s">
        <v>4229</v>
      </c>
      <c r="D871" s="8" t="s">
        <v>4230</v>
      </c>
      <c r="E871" s="96" t="s">
        <v>40</v>
      </c>
      <c r="F871" s="9" t="s">
        <v>4231</v>
      </c>
      <c r="G871" s="3">
        <v>2</v>
      </c>
      <c r="H871" s="75" t="s">
        <v>15</v>
      </c>
      <c r="I871" s="97" t="s">
        <v>4232</v>
      </c>
      <c r="M871" s="1" t="s">
        <v>4754</v>
      </c>
      <c r="N871" s="1" t="s">
        <v>4755</v>
      </c>
      <c r="O871" s="1" t="s">
        <v>4754</v>
      </c>
      <c r="P871" s="1">
        <f t="shared" si="60"/>
        <v>0</v>
      </c>
      <c r="Q871" s="1">
        <f t="shared" si="61"/>
        <v>1</v>
      </c>
      <c r="R871" s="56" t="s">
        <v>4755</v>
      </c>
      <c r="S871" s="57">
        <v>0</v>
      </c>
      <c r="T871" s="47"/>
      <c r="U871" s="49"/>
      <c r="Y871" s="1" t="s">
        <v>4754</v>
      </c>
      <c r="Z871" s="1" t="s">
        <v>4754</v>
      </c>
      <c r="AA871" s="1" t="s">
        <v>4754</v>
      </c>
      <c r="AB871" s="1">
        <f t="shared" si="62"/>
        <v>0</v>
      </c>
      <c r="AC871" s="1">
        <f t="shared" si="63"/>
        <v>0</v>
      </c>
      <c r="AD871" s="59"/>
      <c r="AE871" s="58">
        <v>0</v>
      </c>
      <c r="AF871" s="48"/>
      <c r="AG871" s="6"/>
      <c r="AH871" s="72"/>
      <c r="AI871" s="73"/>
      <c r="AJ871" s="74"/>
      <c r="AK871" s="73"/>
    </row>
    <row r="872" spans="1:37">
      <c r="A872" s="7" t="s">
        <v>4233</v>
      </c>
      <c r="B872" s="8" t="s">
        <v>4234</v>
      </c>
      <c r="C872" s="8" t="s">
        <v>4235</v>
      </c>
      <c r="D872" s="8" t="s">
        <v>4236</v>
      </c>
      <c r="E872" s="96" t="s">
        <v>13</v>
      </c>
      <c r="F872" s="9" t="s">
        <v>4237</v>
      </c>
      <c r="G872" s="3">
        <v>85</v>
      </c>
      <c r="H872" s="75" t="s">
        <v>323</v>
      </c>
      <c r="I872" s="97" t="s">
        <v>4238</v>
      </c>
      <c r="M872" s="1" t="s">
        <v>4754</v>
      </c>
      <c r="N872" s="1" t="s">
        <v>4755</v>
      </c>
      <c r="O872" s="1" t="s">
        <v>4754</v>
      </c>
      <c r="P872" s="1">
        <f t="shared" si="60"/>
        <v>0</v>
      </c>
      <c r="Q872" s="1">
        <f t="shared" si="61"/>
        <v>1</v>
      </c>
      <c r="R872" s="56" t="s">
        <v>4755</v>
      </c>
      <c r="S872" s="57">
        <v>0</v>
      </c>
      <c r="T872" s="47"/>
      <c r="U872" s="49"/>
      <c r="Y872" s="1" t="s">
        <v>4754</v>
      </c>
      <c r="Z872" s="1" t="s">
        <v>4754</v>
      </c>
      <c r="AA872" s="1" t="s">
        <v>4754</v>
      </c>
      <c r="AB872" s="1">
        <f t="shared" si="62"/>
        <v>0</v>
      </c>
      <c r="AC872" s="1">
        <f t="shared" si="63"/>
        <v>0</v>
      </c>
      <c r="AD872" s="59"/>
      <c r="AE872" s="58">
        <v>0</v>
      </c>
      <c r="AF872" s="48"/>
      <c r="AG872" s="6"/>
      <c r="AH872" s="72"/>
      <c r="AI872" s="73"/>
      <c r="AJ872" s="74"/>
      <c r="AK872" s="73"/>
    </row>
    <row r="873" spans="1:37">
      <c r="A873" s="7" t="s">
        <v>4245</v>
      </c>
      <c r="B873" s="8" t="s">
        <v>4246</v>
      </c>
      <c r="C873" s="8" t="s">
        <v>4247</v>
      </c>
      <c r="D873" s="8" t="s">
        <v>4248</v>
      </c>
      <c r="E873" s="96" t="s">
        <v>13</v>
      </c>
      <c r="F873" s="9" t="s">
        <v>4249</v>
      </c>
      <c r="G873" s="3">
        <v>2</v>
      </c>
      <c r="H873" s="75" t="s">
        <v>15</v>
      </c>
      <c r="I873" s="97" t="s">
        <v>4250</v>
      </c>
      <c r="M873" s="1" t="s">
        <v>4755</v>
      </c>
      <c r="N873" s="1" t="s">
        <v>4754</v>
      </c>
      <c r="O873" s="1" t="s">
        <v>4754</v>
      </c>
      <c r="P873" s="1">
        <f t="shared" si="60"/>
        <v>0</v>
      </c>
      <c r="Q873" s="1">
        <f t="shared" si="61"/>
        <v>1</v>
      </c>
      <c r="R873" s="56" t="s">
        <v>4755</v>
      </c>
      <c r="S873" s="57">
        <v>0</v>
      </c>
      <c r="T873" s="47"/>
      <c r="U873" s="49"/>
      <c r="Y873" s="1" t="s">
        <v>4754</v>
      </c>
      <c r="Z873" s="1" t="s">
        <v>4754</v>
      </c>
      <c r="AA873" s="1" t="s">
        <v>4754</v>
      </c>
      <c r="AB873" s="1">
        <f t="shared" si="62"/>
        <v>0</v>
      </c>
      <c r="AC873" s="1">
        <f t="shared" si="63"/>
        <v>0</v>
      </c>
      <c r="AD873" s="59"/>
      <c r="AE873" s="58">
        <v>0</v>
      </c>
      <c r="AF873" s="48"/>
      <c r="AG873" s="6"/>
      <c r="AH873" s="72"/>
      <c r="AI873" s="73"/>
      <c r="AJ873" s="74"/>
      <c r="AK873" s="73"/>
    </row>
    <row r="874" spans="1:37">
      <c r="A874" s="7" t="s">
        <v>4285</v>
      </c>
      <c r="B874" s="8" t="s">
        <v>4286</v>
      </c>
      <c r="C874" s="8" t="s">
        <v>4287</v>
      </c>
      <c r="D874" s="8" t="s">
        <v>4288</v>
      </c>
      <c r="E874" s="96" t="s">
        <v>104</v>
      </c>
      <c r="F874" s="9" t="s">
        <v>4289</v>
      </c>
      <c r="G874" s="3">
        <v>30</v>
      </c>
      <c r="H874" s="75" t="s">
        <v>358</v>
      </c>
      <c r="I874" s="97" t="s">
        <v>4290</v>
      </c>
      <c r="M874" s="1" t="s">
        <v>4754</v>
      </c>
      <c r="N874" s="1" t="s">
        <v>4756</v>
      </c>
      <c r="O874" s="1" t="s">
        <v>4754</v>
      </c>
      <c r="P874" s="1">
        <f t="shared" si="60"/>
        <v>1</v>
      </c>
      <c r="Q874" s="1">
        <f t="shared" si="61"/>
        <v>0</v>
      </c>
      <c r="R874" s="56" t="s">
        <v>4756</v>
      </c>
      <c r="S874" s="57">
        <v>0</v>
      </c>
      <c r="T874" s="47"/>
      <c r="U874" s="49"/>
      <c r="Y874" s="1" t="s">
        <v>4754</v>
      </c>
      <c r="Z874" s="1" t="s">
        <v>4754</v>
      </c>
      <c r="AA874" s="1" t="s">
        <v>4754</v>
      </c>
      <c r="AB874" s="1">
        <f t="shared" si="62"/>
        <v>0</v>
      </c>
      <c r="AC874" s="1">
        <f t="shared" si="63"/>
        <v>0</v>
      </c>
      <c r="AD874" s="59"/>
      <c r="AE874" s="58">
        <v>0</v>
      </c>
      <c r="AF874" s="48"/>
      <c r="AG874" s="6"/>
      <c r="AH874" s="72"/>
      <c r="AI874" s="73"/>
      <c r="AJ874" s="74"/>
      <c r="AK874" s="73"/>
    </row>
    <row r="875" spans="1:37">
      <c r="A875" s="7" t="s">
        <v>4291</v>
      </c>
      <c r="B875" s="8" t="s">
        <v>4292</v>
      </c>
      <c r="C875" s="8" t="s">
        <v>4293</v>
      </c>
      <c r="D875" s="8" t="s">
        <v>4294</v>
      </c>
      <c r="E875" s="96" t="s">
        <v>40</v>
      </c>
      <c r="F875" s="9">
        <v>0</v>
      </c>
      <c r="G875" s="3">
        <v>27</v>
      </c>
      <c r="H875" s="75" t="s">
        <v>79</v>
      </c>
      <c r="I875" s="97" t="s">
        <v>4297</v>
      </c>
      <c r="M875" s="1" t="s">
        <v>4754</v>
      </c>
      <c r="N875" s="1" t="s">
        <v>4754</v>
      </c>
      <c r="O875" s="1" t="s">
        <v>4754</v>
      </c>
      <c r="P875" s="1">
        <f t="shared" si="60"/>
        <v>0</v>
      </c>
      <c r="Q875" s="1">
        <f t="shared" si="61"/>
        <v>0</v>
      </c>
      <c r="R875" s="56"/>
      <c r="S875" s="57">
        <v>0</v>
      </c>
      <c r="T875" s="47"/>
      <c r="U875" s="49"/>
      <c r="Y875" s="1" t="s">
        <v>4754</v>
      </c>
      <c r="Z875" s="1" t="s">
        <v>4754</v>
      </c>
      <c r="AA875" s="1" t="s">
        <v>4756</v>
      </c>
      <c r="AB875" s="1">
        <f t="shared" si="62"/>
        <v>1</v>
      </c>
      <c r="AC875" s="1">
        <f t="shared" si="63"/>
        <v>0</v>
      </c>
      <c r="AD875" s="59" t="s">
        <v>4756</v>
      </c>
      <c r="AE875" s="58">
        <v>0</v>
      </c>
      <c r="AF875" s="48"/>
      <c r="AG875" s="6"/>
      <c r="AH875" s="72"/>
      <c r="AI875" s="73"/>
      <c r="AJ875" s="74"/>
      <c r="AK875" s="73"/>
    </row>
    <row r="876" spans="1:37">
      <c r="A876" s="7" t="s">
        <v>4291</v>
      </c>
      <c r="B876" s="8" t="s">
        <v>4292</v>
      </c>
      <c r="C876" s="8" t="s">
        <v>4293</v>
      </c>
      <c r="D876" s="8" t="s">
        <v>4294</v>
      </c>
      <c r="E876" s="96" t="s">
        <v>40</v>
      </c>
      <c r="F876" s="9">
        <v>0</v>
      </c>
      <c r="G876" s="3">
        <v>32</v>
      </c>
      <c r="H876" s="75" t="s">
        <v>66</v>
      </c>
      <c r="I876" s="97" t="s">
        <v>4296</v>
      </c>
      <c r="M876" s="1" t="s">
        <v>4754</v>
      </c>
      <c r="N876" s="1" t="s">
        <v>4754</v>
      </c>
      <c r="O876" s="1" t="s">
        <v>4754</v>
      </c>
      <c r="P876" s="1">
        <f t="shared" si="60"/>
        <v>0</v>
      </c>
      <c r="Q876" s="1">
        <f t="shared" si="61"/>
        <v>0</v>
      </c>
      <c r="R876" s="56"/>
      <c r="S876" s="57">
        <v>0</v>
      </c>
      <c r="T876" s="47"/>
      <c r="U876" s="49"/>
      <c r="Y876" s="1" t="s">
        <v>4756</v>
      </c>
      <c r="Z876" s="1" t="s">
        <v>4754</v>
      </c>
      <c r="AA876" s="1" t="s">
        <v>4754</v>
      </c>
      <c r="AB876" s="1">
        <f t="shared" si="62"/>
        <v>1</v>
      </c>
      <c r="AC876" s="1">
        <f t="shared" si="63"/>
        <v>0</v>
      </c>
      <c r="AD876" s="59" t="s">
        <v>4756</v>
      </c>
      <c r="AE876" s="58">
        <v>0</v>
      </c>
      <c r="AF876" s="48"/>
      <c r="AG876" s="6"/>
      <c r="AH876" s="72"/>
      <c r="AI876" s="73"/>
      <c r="AJ876" s="74"/>
      <c r="AK876" s="73"/>
    </row>
    <row r="877" spans="1:37">
      <c r="A877" s="7" t="s">
        <v>4291</v>
      </c>
      <c r="B877" s="8" t="s">
        <v>4292</v>
      </c>
      <c r="C877" s="8" t="s">
        <v>4293</v>
      </c>
      <c r="D877" s="8" t="s">
        <v>4294</v>
      </c>
      <c r="E877" s="96" t="s">
        <v>40</v>
      </c>
      <c r="F877" s="9">
        <v>0</v>
      </c>
      <c r="G877" s="3">
        <v>39</v>
      </c>
      <c r="H877" s="75" t="s">
        <v>323</v>
      </c>
      <c r="I877" s="97" t="s">
        <v>4295</v>
      </c>
      <c r="M877" s="1" t="s">
        <v>4756</v>
      </c>
      <c r="N877" s="1" t="s">
        <v>4754</v>
      </c>
      <c r="O877" s="1" t="s">
        <v>4754</v>
      </c>
      <c r="P877" s="1">
        <f t="shared" si="60"/>
        <v>1</v>
      </c>
      <c r="Q877" s="1">
        <f t="shared" si="61"/>
        <v>0</v>
      </c>
      <c r="R877" s="56" t="s">
        <v>4756</v>
      </c>
      <c r="S877" s="57">
        <v>0</v>
      </c>
      <c r="T877" s="47"/>
      <c r="U877" s="49"/>
      <c r="Y877" s="1" t="s">
        <v>4756</v>
      </c>
      <c r="Z877" s="1" t="s">
        <v>4754</v>
      </c>
      <c r="AA877" s="1" t="s">
        <v>4756</v>
      </c>
      <c r="AB877" s="1">
        <f t="shared" si="62"/>
        <v>2</v>
      </c>
      <c r="AC877" s="1">
        <f t="shared" si="63"/>
        <v>0</v>
      </c>
      <c r="AD877" s="59" t="s">
        <v>4756</v>
      </c>
      <c r="AE877" s="58">
        <v>0</v>
      </c>
      <c r="AF877" s="48"/>
      <c r="AG877" s="6"/>
      <c r="AH877" s="72"/>
      <c r="AI877" s="73"/>
      <c r="AJ877" s="74"/>
      <c r="AK877" s="73"/>
    </row>
    <row r="878" spans="1:37">
      <c r="A878" s="7" t="s">
        <v>4303</v>
      </c>
      <c r="B878" s="8" t="s">
        <v>4304</v>
      </c>
      <c r="C878" s="8" t="s">
        <v>4305</v>
      </c>
      <c r="D878" s="8" t="s">
        <v>4306</v>
      </c>
      <c r="E878" s="96" t="s">
        <v>155</v>
      </c>
      <c r="F878" s="9" t="s">
        <v>4307</v>
      </c>
      <c r="G878" s="3">
        <v>2</v>
      </c>
      <c r="H878" s="75" t="s">
        <v>15</v>
      </c>
      <c r="I878" s="97" t="s">
        <v>4308</v>
      </c>
      <c r="M878" s="1" t="s">
        <v>4755</v>
      </c>
      <c r="N878" s="1" t="s">
        <v>4755</v>
      </c>
      <c r="O878" s="1" t="s">
        <v>4754</v>
      </c>
      <c r="P878" s="1">
        <f t="shared" si="60"/>
        <v>0</v>
      </c>
      <c r="Q878" s="1">
        <f t="shared" si="61"/>
        <v>2</v>
      </c>
      <c r="R878" s="56" t="s">
        <v>4755</v>
      </c>
      <c r="S878" s="57">
        <v>0</v>
      </c>
      <c r="T878" s="47"/>
      <c r="U878" s="49"/>
      <c r="Y878" s="1" t="s">
        <v>4755</v>
      </c>
      <c r="Z878" s="1" t="s">
        <v>4754</v>
      </c>
      <c r="AA878" s="1" t="s">
        <v>4754</v>
      </c>
      <c r="AB878" s="1">
        <f t="shared" si="62"/>
        <v>0</v>
      </c>
      <c r="AC878" s="1">
        <f t="shared" si="63"/>
        <v>1</v>
      </c>
      <c r="AD878" s="59" t="s">
        <v>4755</v>
      </c>
      <c r="AE878" s="58">
        <v>0</v>
      </c>
      <c r="AF878" s="48"/>
      <c r="AG878" s="6"/>
      <c r="AH878" s="72"/>
      <c r="AI878" s="73"/>
      <c r="AJ878" s="74"/>
      <c r="AK878" s="73"/>
    </row>
    <row r="879" spans="1:37">
      <c r="A879" s="7" t="s">
        <v>4314</v>
      </c>
      <c r="B879" s="8" t="s">
        <v>4315</v>
      </c>
      <c r="C879" s="8" t="s">
        <v>4316</v>
      </c>
      <c r="D879" s="8" t="s">
        <v>1561</v>
      </c>
      <c r="E879" s="96" t="s">
        <v>40</v>
      </c>
      <c r="F879" s="9">
        <v>0</v>
      </c>
      <c r="G879" s="3">
        <v>68</v>
      </c>
      <c r="H879" s="75" t="s">
        <v>231</v>
      </c>
      <c r="I879" s="97" t="s">
        <v>4317</v>
      </c>
      <c r="M879" s="1" t="s">
        <v>4754</v>
      </c>
      <c r="N879" s="1" t="s">
        <v>4756</v>
      </c>
      <c r="O879" s="1" t="s">
        <v>4754</v>
      </c>
      <c r="P879" s="1">
        <f t="shared" si="60"/>
        <v>1</v>
      </c>
      <c r="Q879" s="1">
        <f t="shared" si="61"/>
        <v>0</v>
      </c>
      <c r="R879" s="56" t="s">
        <v>4756</v>
      </c>
      <c r="S879" s="57">
        <v>0</v>
      </c>
      <c r="T879" s="47"/>
      <c r="U879" s="49"/>
      <c r="Y879" s="1" t="s">
        <v>4754</v>
      </c>
      <c r="Z879" s="1" t="s">
        <v>4754</v>
      </c>
      <c r="AA879" s="1" t="s">
        <v>4754</v>
      </c>
      <c r="AB879" s="1">
        <f t="shared" si="62"/>
        <v>0</v>
      </c>
      <c r="AC879" s="1">
        <f t="shared" si="63"/>
        <v>0</v>
      </c>
      <c r="AD879" s="59"/>
      <c r="AE879" s="58">
        <v>0</v>
      </c>
      <c r="AF879" s="48"/>
      <c r="AG879" s="6"/>
      <c r="AH879" s="72"/>
      <c r="AI879" s="73"/>
      <c r="AJ879" s="74"/>
      <c r="AK879" s="73"/>
    </row>
    <row r="880" spans="1:37">
      <c r="A880" s="7" t="s">
        <v>4318</v>
      </c>
      <c r="B880" s="8" t="s">
        <v>4319</v>
      </c>
      <c r="C880" s="8" t="s">
        <v>4320</v>
      </c>
      <c r="D880" s="8" t="s">
        <v>4321</v>
      </c>
      <c r="E880" s="96" t="s">
        <v>13</v>
      </c>
      <c r="F880" s="9">
        <v>0</v>
      </c>
      <c r="G880" s="3">
        <v>2</v>
      </c>
      <c r="H880" s="75" t="s">
        <v>15</v>
      </c>
      <c r="I880" s="97" t="s">
        <v>4322</v>
      </c>
      <c r="M880" s="1" t="s">
        <v>4754</v>
      </c>
      <c r="N880" s="1" t="s">
        <v>4755</v>
      </c>
      <c r="O880" s="1" t="s">
        <v>4755</v>
      </c>
      <c r="P880" s="1">
        <f t="shared" si="60"/>
        <v>0</v>
      </c>
      <c r="Q880" s="1">
        <f t="shared" si="61"/>
        <v>2</v>
      </c>
      <c r="R880" s="56" t="s">
        <v>4755</v>
      </c>
      <c r="S880" s="57">
        <v>0</v>
      </c>
      <c r="T880" s="47"/>
      <c r="U880" s="49"/>
      <c r="Y880" s="1" t="s">
        <v>4755</v>
      </c>
      <c r="Z880" s="1" t="s">
        <v>4755</v>
      </c>
      <c r="AA880" s="1" t="s">
        <v>4754</v>
      </c>
      <c r="AB880" s="1">
        <f t="shared" si="62"/>
        <v>0</v>
      </c>
      <c r="AC880" s="1">
        <f t="shared" si="63"/>
        <v>2</v>
      </c>
      <c r="AD880" s="59" t="s">
        <v>4755</v>
      </c>
      <c r="AE880" s="58">
        <v>0</v>
      </c>
      <c r="AF880" s="48"/>
      <c r="AG880" s="6"/>
      <c r="AH880" s="72"/>
      <c r="AI880" s="73"/>
      <c r="AJ880" s="74"/>
      <c r="AK880" s="73"/>
    </row>
    <row r="881" spans="1:37">
      <c r="A881" s="7" t="s">
        <v>4328</v>
      </c>
      <c r="B881" s="8" t="s">
        <v>4329</v>
      </c>
      <c r="C881" s="8" t="s">
        <v>4330</v>
      </c>
      <c r="D881" s="8" t="s">
        <v>4331</v>
      </c>
      <c r="E881" s="96" t="s">
        <v>40</v>
      </c>
      <c r="F881" s="9" t="s">
        <v>4332</v>
      </c>
      <c r="G881" s="3">
        <v>1</v>
      </c>
      <c r="H881" s="75" t="s">
        <v>34</v>
      </c>
      <c r="I881" s="97" t="s">
        <v>4333</v>
      </c>
      <c r="M881" s="1" t="s">
        <v>4754</v>
      </c>
      <c r="N881" s="1" t="s">
        <v>4754</v>
      </c>
      <c r="O881" s="1" t="s">
        <v>4754</v>
      </c>
      <c r="P881" s="1">
        <f t="shared" si="60"/>
        <v>0</v>
      </c>
      <c r="Q881" s="1">
        <f t="shared" si="61"/>
        <v>0</v>
      </c>
      <c r="R881" s="56"/>
      <c r="S881" s="57">
        <v>0</v>
      </c>
      <c r="T881" s="47"/>
      <c r="U881" s="49"/>
      <c r="Y881" s="1" t="s">
        <v>4754</v>
      </c>
      <c r="Z881" s="1" t="s">
        <v>4754</v>
      </c>
      <c r="AA881" s="1" t="s">
        <v>4755</v>
      </c>
      <c r="AB881" s="1">
        <f t="shared" si="62"/>
        <v>0</v>
      </c>
      <c r="AC881" s="1">
        <f t="shared" si="63"/>
        <v>1</v>
      </c>
      <c r="AD881" s="59" t="s">
        <v>4755</v>
      </c>
      <c r="AE881" s="58">
        <v>0</v>
      </c>
      <c r="AF881" s="48"/>
      <c r="AG881" s="6"/>
      <c r="AH881" s="72"/>
      <c r="AI881" s="73"/>
      <c r="AJ881" s="74"/>
      <c r="AK881" s="73"/>
    </row>
    <row r="882" spans="1:37">
      <c r="A882" s="7" t="s">
        <v>4346</v>
      </c>
      <c r="B882" s="8" t="s">
        <v>4347</v>
      </c>
      <c r="C882" s="8" t="s">
        <v>4348</v>
      </c>
      <c r="D882" s="8" t="s">
        <v>4349</v>
      </c>
      <c r="E882" s="96" t="s">
        <v>27</v>
      </c>
      <c r="F882" s="9" t="s">
        <v>4350</v>
      </c>
      <c r="G882" s="3">
        <v>2</v>
      </c>
      <c r="H882" s="75" t="s">
        <v>15</v>
      </c>
      <c r="I882" s="97" t="s">
        <v>4351</v>
      </c>
      <c r="M882" s="1" t="s">
        <v>4755</v>
      </c>
      <c r="N882" s="1" t="s">
        <v>4754</v>
      </c>
      <c r="O882" s="1" t="s">
        <v>4754</v>
      </c>
      <c r="P882" s="1">
        <f t="shared" si="60"/>
        <v>0</v>
      </c>
      <c r="Q882" s="1">
        <f t="shared" si="61"/>
        <v>1</v>
      </c>
      <c r="R882" s="56" t="s">
        <v>4755</v>
      </c>
      <c r="S882" s="57">
        <v>0</v>
      </c>
      <c r="T882" s="47"/>
      <c r="U882" s="49"/>
      <c r="Y882" s="1" t="s">
        <v>4754</v>
      </c>
      <c r="Z882" s="1" t="s">
        <v>4754</v>
      </c>
      <c r="AA882" s="1" t="s">
        <v>4754</v>
      </c>
      <c r="AB882" s="1">
        <f t="shared" si="62"/>
        <v>0</v>
      </c>
      <c r="AC882" s="1">
        <f t="shared" si="63"/>
        <v>0</v>
      </c>
      <c r="AD882" s="59"/>
      <c r="AE882" s="58">
        <v>0</v>
      </c>
      <c r="AF882" s="48"/>
      <c r="AG882" s="6"/>
      <c r="AH882" s="72"/>
      <c r="AI882" s="73"/>
      <c r="AJ882" s="74"/>
      <c r="AK882" s="73"/>
    </row>
    <row r="883" spans="1:37">
      <c r="A883" s="7" t="s">
        <v>4369</v>
      </c>
      <c r="B883" s="8" t="s">
        <v>4370</v>
      </c>
      <c r="C883" s="8" t="s">
        <v>4371</v>
      </c>
      <c r="D883" s="8" t="s">
        <v>4372</v>
      </c>
      <c r="E883" s="96" t="s">
        <v>64</v>
      </c>
      <c r="F883" s="9" t="s">
        <v>1899</v>
      </c>
      <c r="G883" s="3">
        <v>55</v>
      </c>
      <c r="H883" s="75" t="s">
        <v>177</v>
      </c>
      <c r="I883" s="97" t="s">
        <v>4373</v>
      </c>
      <c r="M883" s="1" t="s">
        <v>4754</v>
      </c>
      <c r="N883" s="1" t="s">
        <v>4755</v>
      </c>
      <c r="O883" s="1" t="s">
        <v>4754</v>
      </c>
      <c r="P883" s="1">
        <f t="shared" si="60"/>
        <v>0</v>
      </c>
      <c r="Q883" s="1">
        <f t="shared" si="61"/>
        <v>1</v>
      </c>
      <c r="R883" s="56" t="s">
        <v>4755</v>
      </c>
      <c r="S883" s="57">
        <v>0</v>
      </c>
      <c r="T883" s="47"/>
      <c r="U883" s="49"/>
      <c r="Y883" s="1" t="s">
        <v>4754</v>
      </c>
      <c r="Z883" s="1" t="s">
        <v>4754</v>
      </c>
      <c r="AA883" s="1" t="s">
        <v>4754</v>
      </c>
      <c r="AB883" s="1">
        <f t="shared" si="62"/>
        <v>0</v>
      </c>
      <c r="AC883" s="1">
        <f t="shared" si="63"/>
        <v>0</v>
      </c>
      <c r="AD883" s="59"/>
      <c r="AE883" s="58">
        <v>0</v>
      </c>
      <c r="AF883" s="48"/>
      <c r="AG883" s="6"/>
      <c r="AH883" s="72"/>
      <c r="AI883" s="73"/>
      <c r="AJ883" s="74"/>
      <c r="AK883" s="73"/>
    </row>
    <row r="884" spans="1:37">
      <c r="A884" s="7" t="s">
        <v>4386</v>
      </c>
      <c r="B884" s="8" t="s">
        <v>4387</v>
      </c>
      <c r="C884" s="8" t="s">
        <v>4388</v>
      </c>
      <c r="D884" s="8" t="s">
        <v>4389</v>
      </c>
      <c r="E884" s="96" t="s">
        <v>40</v>
      </c>
      <c r="F884" s="9" t="s">
        <v>4390</v>
      </c>
      <c r="G884" s="3">
        <v>2</v>
      </c>
      <c r="H884" s="75" t="s">
        <v>15</v>
      </c>
      <c r="I884" s="97" t="s">
        <v>4391</v>
      </c>
      <c r="M884" s="1" t="s">
        <v>4754</v>
      </c>
      <c r="N884" s="1" t="s">
        <v>4754</v>
      </c>
      <c r="O884" s="1" t="s">
        <v>4754</v>
      </c>
      <c r="P884" s="1">
        <f t="shared" si="60"/>
        <v>0</v>
      </c>
      <c r="Q884" s="1">
        <f t="shared" si="61"/>
        <v>0</v>
      </c>
      <c r="R884" s="56"/>
      <c r="S884" s="57">
        <v>0</v>
      </c>
      <c r="T884" s="47"/>
      <c r="U884" s="49"/>
      <c r="Y884" s="1" t="s">
        <v>4755</v>
      </c>
      <c r="Z884" s="1" t="s">
        <v>4754</v>
      </c>
      <c r="AA884" s="1" t="s">
        <v>4754</v>
      </c>
      <c r="AB884" s="1">
        <f t="shared" si="62"/>
        <v>0</v>
      </c>
      <c r="AC884" s="1">
        <f t="shared" si="63"/>
        <v>1</v>
      </c>
      <c r="AD884" s="59" t="s">
        <v>4755</v>
      </c>
      <c r="AE884" s="58">
        <v>0</v>
      </c>
      <c r="AF884" s="48"/>
      <c r="AG884" s="6"/>
      <c r="AH884" s="72"/>
      <c r="AI884" s="73"/>
      <c r="AJ884" s="74"/>
      <c r="AK884" s="73"/>
    </row>
    <row r="885" spans="1:37">
      <c r="A885" s="7" t="s">
        <v>4420</v>
      </c>
      <c r="B885" s="8" t="s">
        <v>4421</v>
      </c>
      <c r="C885" s="8" t="s">
        <v>4422</v>
      </c>
      <c r="D885" s="8" t="s">
        <v>4423</v>
      </c>
      <c r="E885" s="96" t="s">
        <v>135</v>
      </c>
      <c r="F885" s="9">
        <v>0</v>
      </c>
      <c r="G885" s="3">
        <v>57</v>
      </c>
      <c r="H885" s="75" t="s">
        <v>177</v>
      </c>
      <c r="I885" s="97" t="s">
        <v>4424</v>
      </c>
      <c r="M885" s="1" t="s">
        <v>4754</v>
      </c>
      <c r="N885" s="1" t="s">
        <v>4754</v>
      </c>
      <c r="O885" s="1" t="s">
        <v>4756</v>
      </c>
      <c r="P885" s="1">
        <f t="shared" si="60"/>
        <v>1</v>
      </c>
      <c r="Q885" s="1">
        <f t="shared" si="61"/>
        <v>0</v>
      </c>
      <c r="R885" s="56" t="s">
        <v>4756</v>
      </c>
      <c r="S885" s="57">
        <v>0</v>
      </c>
      <c r="T885" s="47"/>
      <c r="U885" s="49"/>
      <c r="Y885" s="1" t="s">
        <v>4754</v>
      </c>
      <c r="Z885" s="1" t="s">
        <v>4754</v>
      </c>
      <c r="AA885" s="1" t="s">
        <v>4754</v>
      </c>
      <c r="AB885" s="1">
        <f t="shared" si="62"/>
        <v>0</v>
      </c>
      <c r="AC885" s="1">
        <f t="shared" si="63"/>
        <v>0</v>
      </c>
      <c r="AD885" s="59"/>
      <c r="AE885" s="58">
        <v>0</v>
      </c>
      <c r="AF885" s="48"/>
      <c r="AG885" s="6"/>
      <c r="AH885" s="72"/>
      <c r="AI885" s="73"/>
      <c r="AJ885" s="74"/>
      <c r="AK885" s="73"/>
    </row>
    <row r="886" spans="1:37">
      <c r="A886" s="7" t="s">
        <v>4447</v>
      </c>
      <c r="B886" s="8" t="s">
        <v>4448</v>
      </c>
      <c r="C886" s="8" t="s">
        <v>4449</v>
      </c>
      <c r="D886" s="8" t="s">
        <v>4450</v>
      </c>
      <c r="E886" s="96" t="s">
        <v>40</v>
      </c>
      <c r="F886" s="9" t="s">
        <v>4451</v>
      </c>
      <c r="G886" s="3">
        <v>2</v>
      </c>
      <c r="H886" s="75" t="s">
        <v>15</v>
      </c>
      <c r="I886" s="97" t="s">
        <v>3335</v>
      </c>
      <c r="M886" s="1" t="s">
        <v>4754</v>
      </c>
      <c r="N886" s="1" t="s">
        <v>4755</v>
      </c>
      <c r="O886" s="1" t="s">
        <v>4754</v>
      </c>
      <c r="P886" s="1">
        <f t="shared" si="60"/>
        <v>0</v>
      </c>
      <c r="Q886" s="1">
        <f t="shared" si="61"/>
        <v>1</v>
      </c>
      <c r="R886" s="56" t="s">
        <v>4755</v>
      </c>
      <c r="S886" s="57">
        <v>0</v>
      </c>
      <c r="T886" s="47"/>
      <c r="U886" s="49"/>
      <c r="Y886" s="1" t="s">
        <v>4755</v>
      </c>
      <c r="Z886" s="1" t="s">
        <v>4754</v>
      </c>
      <c r="AA886" s="1" t="s">
        <v>4755</v>
      </c>
      <c r="AB886" s="1">
        <f t="shared" si="62"/>
        <v>0</v>
      </c>
      <c r="AC886" s="1">
        <f t="shared" si="63"/>
        <v>2</v>
      </c>
      <c r="AD886" s="59" t="s">
        <v>4755</v>
      </c>
      <c r="AE886" s="58">
        <v>0</v>
      </c>
      <c r="AF886" s="48"/>
      <c r="AG886" s="6"/>
      <c r="AH886" s="72"/>
      <c r="AI886" s="73"/>
      <c r="AJ886" s="74"/>
      <c r="AK886" s="73"/>
    </row>
    <row r="887" spans="1:37">
      <c r="A887" s="7" t="s">
        <v>4452</v>
      </c>
      <c r="B887" s="8" t="s">
        <v>4453</v>
      </c>
      <c r="C887" s="8" t="s">
        <v>4454</v>
      </c>
      <c r="D887" s="8" t="s">
        <v>4455</v>
      </c>
      <c r="E887" s="96" t="s">
        <v>40</v>
      </c>
      <c r="F887" s="9" t="s">
        <v>4456</v>
      </c>
      <c r="G887" s="3">
        <v>2</v>
      </c>
      <c r="H887" s="75" t="s">
        <v>15</v>
      </c>
      <c r="I887" s="97" t="s">
        <v>4457</v>
      </c>
      <c r="M887" s="1" t="s">
        <v>4754</v>
      </c>
      <c r="N887" s="1" t="s">
        <v>4754</v>
      </c>
      <c r="O887" s="1" t="s">
        <v>4754</v>
      </c>
      <c r="P887" s="1">
        <f t="shared" si="60"/>
        <v>0</v>
      </c>
      <c r="Q887" s="1">
        <f t="shared" si="61"/>
        <v>0</v>
      </c>
      <c r="R887" s="56"/>
      <c r="S887" s="57">
        <v>0</v>
      </c>
      <c r="T887" s="47"/>
      <c r="U887" s="49"/>
      <c r="Y887" s="1" t="s">
        <v>4755</v>
      </c>
      <c r="Z887" s="1" t="s">
        <v>4754</v>
      </c>
      <c r="AA887" s="1" t="s">
        <v>4754</v>
      </c>
      <c r="AB887" s="1">
        <f t="shared" si="62"/>
        <v>0</v>
      </c>
      <c r="AC887" s="1">
        <f t="shared" si="63"/>
        <v>1</v>
      </c>
      <c r="AD887" s="59" t="s">
        <v>4755</v>
      </c>
      <c r="AE887" s="58">
        <v>0</v>
      </c>
      <c r="AF887" s="48"/>
      <c r="AG887" s="6"/>
      <c r="AH887" s="72"/>
      <c r="AI887" s="73"/>
      <c r="AJ887" s="74"/>
      <c r="AK887" s="73"/>
    </row>
    <row r="888" spans="1:37">
      <c r="A888" s="7" t="s">
        <v>4458</v>
      </c>
      <c r="B888" s="8" t="s">
        <v>4459</v>
      </c>
      <c r="C888" s="8" t="s">
        <v>4460</v>
      </c>
      <c r="D888" s="8" t="s">
        <v>4461</v>
      </c>
      <c r="E888" s="96" t="s">
        <v>40</v>
      </c>
      <c r="F888" s="9">
        <v>0</v>
      </c>
      <c r="G888" s="3">
        <v>1</v>
      </c>
      <c r="H888" s="75" t="s">
        <v>34</v>
      </c>
      <c r="I888" s="97" t="s">
        <v>4462</v>
      </c>
      <c r="M888" s="1" t="s">
        <v>4754</v>
      </c>
      <c r="N888" s="1" t="s">
        <v>4754</v>
      </c>
      <c r="O888" s="1" t="s">
        <v>4754</v>
      </c>
      <c r="P888" s="1">
        <f t="shared" si="60"/>
        <v>0</v>
      </c>
      <c r="Q888" s="1">
        <f t="shared" si="61"/>
        <v>0</v>
      </c>
      <c r="R888" s="56"/>
      <c r="S888" s="57">
        <v>0</v>
      </c>
      <c r="T888" s="47"/>
      <c r="U888" s="49"/>
      <c r="Y888" s="1" t="s">
        <v>4755</v>
      </c>
      <c r="Z888" s="1" t="s">
        <v>4754</v>
      </c>
      <c r="AA888" s="1" t="s">
        <v>4755</v>
      </c>
      <c r="AB888" s="1">
        <f t="shared" si="62"/>
        <v>0</v>
      </c>
      <c r="AC888" s="1">
        <f t="shared" si="63"/>
        <v>2</v>
      </c>
      <c r="AD888" s="59" t="s">
        <v>4755</v>
      </c>
      <c r="AE888" s="58">
        <v>0</v>
      </c>
      <c r="AF888" s="48"/>
      <c r="AG888" s="6"/>
      <c r="AH888" s="72"/>
      <c r="AI888" s="73"/>
      <c r="AJ888" s="74"/>
      <c r="AK888" s="73"/>
    </row>
    <row r="889" spans="1:37">
      <c r="A889" s="7" t="s">
        <v>4463</v>
      </c>
      <c r="B889" s="8" t="s">
        <v>4464</v>
      </c>
      <c r="C889" s="8" t="s">
        <v>4465</v>
      </c>
      <c r="D889" s="8" t="s">
        <v>4466</v>
      </c>
      <c r="E889" s="96" t="s">
        <v>40</v>
      </c>
      <c r="F889" s="9" t="s">
        <v>4467</v>
      </c>
      <c r="G889" s="3">
        <v>2</v>
      </c>
      <c r="H889" s="75" t="s">
        <v>15</v>
      </c>
      <c r="I889" s="97" t="s">
        <v>4468</v>
      </c>
      <c r="M889" s="1" t="s">
        <v>4754</v>
      </c>
      <c r="N889" s="1" t="s">
        <v>4754</v>
      </c>
      <c r="O889" s="1" t="s">
        <v>4754</v>
      </c>
      <c r="P889" s="1">
        <f t="shared" si="60"/>
        <v>0</v>
      </c>
      <c r="Q889" s="1">
        <f t="shared" si="61"/>
        <v>0</v>
      </c>
      <c r="R889" s="56"/>
      <c r="S889" s="57">
        <v>0</v>
      </c>
      <c r="T889" s="47"/>
      <c r="U889" s="49"/>
      <c r="Y889" s="1" t="s">
        <v>4754</v>
      </c>
      <c r="Z889" s="1" t="s">
        <v>4755</v>
      </c>
      <c r="AA889" s="1" t="s">
        <v>4754</v>
      </c>
      <c r="AB889" s="1">
        <f t="shared" si="62"/>
        <v>0</v>
      </c>
      <c r="AC889" s="1">
        <f t="shared" si="63"/>
        <v>1</v>
      </c>
      <c r="AD889" s="59" t="s">
        <v>4755</v>
      </c>
      <c r="AE889" s="58">
        <v>0</v>
      </c>
      <c r="AF889" s="48"/>
      <c r="AG889" s="6"/>
      <c r="AH889" s="72"/>
      <c r="AI889" s="73"/>
      <c r="AJ889" s="74"/>
      <c r="AK889" s="73"/>
    </row>
    <row r="890" spans="1:37">
      <c r="A890" s="7" t="s">
        <v>4480</v>
      </c>
      <c r="B890" s="8" t="s">
        <v>4481</v>
      </c>
      <c r="C890" s="8" t="s">
        <v>4482</v>
      </c>
      <c r="D890" s="8" t="s">
        <v>1955</v>
      </c>
      <c r="E890" s="96" t="s">
        <v>97</v>
      </c>
      <c r="F890" s="9" t="s">
        <v>1956</v>
      </c>
      <c r="G890" s="3">
        <v>43</v>
      </c>
      <c r="H890" s="75" t="s">
        <v>143</v>
      </c>
      <c r="I890" s="97" t="s">
        <v>4483</v>
      </c>
      <c r="M890" s="1" t="s">
        <v>4754</v>
      </c>
      <c r="N890" s="1" t="s">
        <v>4754</v>
      </c>
      <c r="O890" s="1" t="s">
        <v>4754</v>
      </c>
      <c r="P890" s="1">
        <f t="shared" si="60"/>
        <v>0</v>
      </c>
      <c r="Q890" s="1">
        <f t="shared" si="61"/>
        <v>0</v>
      </c>
      <c r="R890" s="56"/>
      <c r="S890" s="57">
        <v>0</v>
      </c>
      <c r="T890" s="47"/>
      <c r="U890" s="49"/>
      <c r="Y890" s="1" t="s">
        <v>4756</v>
      </c>
      <c r="Z890" s="1" t="s">
        <v>4754</v>
      </c>
      <c r="AA890" s="1" t="s">
        <v>4754</v>
      </c>
      <c r="AB890" s="1">
        <f t="shared" si="62"/>
        <v>1</v>
      </c>
      <c r="AC890" s="1">
        <f t="shared" si="63"/>
        <v>0</v>
      </c>
      <c r="AD890" s="59" t="s">
        <v>4756</v>
      </c>
      <c r="AE890" s="58">
        <v>0</v>
      </c>
      <c r="AF890" s="48"/>
      <c r="AG890" s="6"/>
      <c r="AH890" s="72"/>
      <c r="AI890" s="73"/>
      <c r="AJ890" s="74"/>
      <c r="AK890" s="73"/>
    </row>
    <row r="891" spans="1:37">
      <c r="A891" s="7" t="s">
        <v>4490</v>
      </c>
      <c r="B891" s="8" t="s">
        <v>4491</v>
      </c>
      <c r="C891" s="8" t="s">
        <v>4492</v>
      </c>
      <c r="D891" s="8" t="s">
        <v>4493</v>
      </c>
      <c r="E891" s="96" t="s">
        <v>40</v>
      </c>
      <c r="F891" s="9">
        <v>0</v>
      </c>
      <c r="G891" s="3">
        <v>2</v>
      </c>
      <c r="H891" s="75" t="s">
        <v>15</v>
      </c>
      <c r="I891" s="97" t="s">
        <v>4494</v>
      </c>
      <c r="M891" s="1" t="s">
        <v>4754</v>
      </c>
      <c r="N891" s="1" t="s">
        <v>4754</v>
      </c>
      <c r="O891" s="1" t="s">
        <v>4755</v>
      </c>
      <c r="P891" s="1">
        <f t="shared" si="60"/>
        <v>0</v>
      </c>
      <c r="Q891" s="1">
        <f t="shared" si="61"/>
        <v>1</v>
      </c>
      <c r="R891" s="56" t="s">
        <v>4755</v>
      </c>
      <c r="S891" s="57">
        <v>0</v>
      </c>
      <c r="T891" s="47"/>
      <c r="U891" s="49"/>
      <c r="V891">
        <v>99.47</v>
      </c>
      <c r="Y891" s="1" t="s">
        <v>4755</v>
      </c>
      <c r="Z891" s="1" t="s">
        <v>4754</v>
      </c>
      <c r="AA891" s="1" t="s">
        <v>4755</v>
      </c>
      <c r="AB891" s="1">
        <f t="shared" si="62"/>
        <v>0</v>
      </c>
      <c r="AC891" s="1">
        <f t="shared" si="63"/>
        <v>2</v>
      </c>
      <c r="AD891" s="59" t="s">
        <v>4755</v>
      </c>
      <c r="AE891" s="58">
        <v>1</v>
      </c>
      <c r="AF891" s="48">
        <v>99.47</v>
      </c>
      <c r="AG891" s="6"/>
      <c r="AH891" s="72"/>
      <c r="AI891" s="73"/>
      <c r="AJ891" s="74"/>
      <c r="AK891" s="73"/>
    </row>
    <row r="892" spans="1:37">
      <c r="A892" s="7" t="s">
        <v>4495</v>
      </c>
      <c r="B892" s="8" t="s">
        <v>4496</v>
      </c>
      <c r="C892" s="8" t="s">
        <v>4497</v>
      </c>
      <c r="D892" s="8" t="s">
        <v>4498</v>
      </c>
      <c r="E892" s="96" t="s">
        <v>13</v>
      </c>
      <c r="F892" s="9" t="s">
        <v>86</v>
      </c>
      <c r="G892" s="3">
        <v>2</v>
      </c>
      <c r="H892" s="75" t="s">
        <v>15</v>
      </c>
      <c r="I892" s="97" t="s">
        <v>2019</v>
      </c>
      <c r="M892" s="1" t="s">
        <v>4754</v>
      </c>
      <c r="N892" s="1" t="s">
        <v>4754</v>
      </c>
      <c r="O892" s="1" t="s">
        <v>4755</v>
      </c>
      <c r="P892" s="1">
        <f t="shared" si="60"/>
        <v>0</v>
      </c>
      <c r="Q892" s="1">
        <f t="shared" si="61"/>
        <v>1</v>
      </c>
      <c r="R892" s="56" t="s">
        <v>4755</v>
      </c>
      <c r="S892" s="57">
        <v>0</v>
      </c>
      <c r="T892" s="47"/>
      <c r="U892" s="49"/>
      <c r="Y892" s="1" t="s">
        <v>4754</v>
      </c>
      <c r="Z892" s="1" t="s">
        <v>4754</v>
      </c>
      <c r="AA892" s="1" t="s">
        <v>4754</v>
      </c>
      <c r="AB892" s="1">
        <f t="shared" si="62"/>
        <v>0</v>
      </c>
      <c r="AC892" s="1">
        <f t="shared" si="63"/>
        <v>0</v>
      </c>
      <c r="AD892" s="59"/>
      <c r="AE892" s="58">
        <v>0</v>
      </c>
      <c r="AF892" s="48"/>
      <c r="AG892" s="6"/>
      <c r="AH892" s="72"/>
      <c r="AI892" s="73"/>
      <c r="AJ892" s="74"/>
      <c r="AK892" s="73"/>
    </row>
    <row r="893" spans="1:37">
      <c r="A893" s="7" t="s">
        <v>4516</v>
      </c>
      <c r="B893" s="8" t="s">
        <v>4517</v>
      </c>
      <c r="C893" s="8" t="s">
        <v>4518</v>
      </c>
      <c r="D893" s="8" t="s">
        <v>4519</v>
      </c>
      <c r="E893" s="96" t="s">
        <v>40</v>
      </c>
      <c r="F893" s="9" t="s">
        <v>4520</v>
      </c>
      <c r="G893" s="3">
        <v>2</v>
      </c>
      <c r="H893" s="75" t="s">
        <v>15</v>
      </c>
      <c r="I893" s="97" t="s">
        <v>4521</v>
      </c>
      <c r="M893" s="1" t="s">
        <v>4754</v>
      </c>
      <c r="N893" s="1" t="s">
        <v>4754</v>
      </c>
      <c r="O893" s="1" t="s">
        <v>4754</v>
      </c>
      <c r="P893" s="1">
        <f t="shared" si="60"/>
        <v>0</v>
      </c>
      <c r="Q893" s="1">
        <f t="shared" si="61"/>
        <v>0</v>
      </c>
      <c r="R893" s="56"/>
      <c r="S893" s="57">
        <v>0</v>
      </c>
      <c r="T893" s="47"/>
      <c r="U893" s="49"/>
      <c r="Y893" s="1" t="s">
        <v>4754</v>
      </c>
      <c r="Z893" s="1" t="s">
        <v>4754</v>
      </c>
      <c r="AA893" s="1" t="s">
        <v>4754</v>
      </c>
      <c r="AB893" s="1">
        <f t="shared" si="62"/>
        <v>0</v>
      </c>
      <c r="AC893" s="1">
        <f t="shared" si="63"/>
        <v>0</v>
      </c>
      <c r="AD893" s="59"/>
      <c r="AE893" s="58">
        <v>0</v>
      </c>
      <c r="AF893" s="48"/>
      <c r="AG893" s="6"/>
      <c r="AH893" s="72"/>
      <c r="AI893" s="73"/>
      <c r="AJ893" s="74"/>
      <c r="AK893" s="73"/>
    </row>
    <row r="894" spans="1:37">
      <c r="A894" s="7" t="s">
        <v>4528</v>
      </c>
      <c r="B894" s="8" t="s">
        <v>4529</v>
      </c>
      <c r="C894" s="8" t="s">
        <v>4530</v>
      </c>
      <c r="D894" s="8" t="s">
        <v>4531</v>
      </c>
      <c r="E894" s="96" t="s">
        <v>40</v>
      </c>
      <c r="F894" s="9" t="s">
        <v>4532</v>
      </c>
      <c r="G894" s="3">
        <v>1</v>
      </c>
      <c r="H894" s="75" t="s">
        <v>34</v>
      </c>
      <c r="I894" s="97" t="s">
        <v>4533</v>
      </c>
      <c r="M894" s="1" t="s">
        <v>4754</v>
      </c>
      <c r="N894" s="1" t="s">
        <v>4754</v>
      </c>
      <c r="O894" s="1" t="s">
        <v>4754</v>
      </c>
      <c r="P894" s="1">
        <f t="shared" si="60"/>
        <v>0</v>
      </c>
      <c r="Q894" s="1">
        <f t="shared" si="61"/>
        <v>0</v>
      </c>
      <c r="R894" s="56"/>
      <c r="S894" s="57">
        <v>0</v>
      </c>
      <c r="T894" s="47"/>
      <c r="U894" s="49"/>
      <c r="Y894" s="1" t="s">
        <v>4755</v>
      </c>
      <c r="Z894" s="1" t="s">
        <v>4754</v>
      </c>
      <c r="AA894" s="1" t="s">
        <v>4754</v>
      </c>
      <c r="AB894" s="1">
        <f t="shared" si="62"/>
        <v>0</v>
      </c>
      <c r="AC894" s="1">
        <f t="shared" si="63"/>
        <v>1</v>
      </c>
      <c r="AD894" s="59" t="s">
        <v>4755</v>
      </c>
      <c r="AE894" s="58">
        <v>0</v>
      </c>
      <c r="AF894" s="48"/>
      <c r="AG894" s="6"/>
      <c r="AH894" s="72"/>
      <c r="AI894" s="73"/>
      <c r="AJ894" s="74"/>
      <c r="AK894" s="73"/>
    </row>
    <row r="895" spans="1:37">
      <c r="A895" s="7" t="s">
        <v>4539</v>
      </c>
      <c r="B895" s="8" t="s">
        <v>4540</v>
      </c>
      <c r="C895" s="8" t="s">
        <v>4541</v>
      </c>
      <c r="D895" s="8" t="s">
        <v>4542</v>
      </c>
      <c r="E895" s="96" t="s">
        <v>64</v>
      </c>
      <c r="F895" s="9" t="s">
        <v>4543</v>
      </c>
      <c r="G895" s="3">
        <v>79</v>
      </c>
      <c r="H895" s="75" t="s">
        <v>66</v>
      </c>
      <c r="I895" s="97" t="s">
        <v>4544</v>
      </c>
      <c r="M895" s="1" t="s">
        <v>4756</v>
      </c>
      <c r="N895" s="1" t="s">
        <v>4754</v>
      </c>
      <c r="O895" s="1" t="s">
        <v>4754</v>
      </c>
      <c r="P895" s="1">
        <f t="shared" si="60"/>
        <v>1</v>
      </c>
      <c r="Q895" s="1">
        <f t="shared" si="61"/>
        <v>0</v>
      </c>
      <c r="R895" s="56" t="s">
        <v>4756</v>
      </c>
      <c r="S895" s="57">
        <v>0</v>
      </c>
      <c r="T895" s="47"/>
      <c r="U895" s="49"/>
      <c r="Y895" s="1" t="s">
        <v>4754</v>
      </c>
      <c r="Z895" s="1" t="s">
        <v>4754</v>
      </c>
      <c r="AA895" s="1" t="s">
        <v>4754</v>
      </c>
      <c r="AB895" s="1">
        <f t="shared" si="62"/>
        <v>0</v>
      </c>
      <c r="AC895" s="1">
        <f t="shared" si="63"/>
        <v>0</v>
      </c>
      <c r="AD895" s="59"/>
      <c r="AE895" s="58">
        <v>0</v>
      </c>
      <c r="AF895" s="48"/>
      <c r="AG895" s="6"/>
      <c r="AH895" s="72"/>
      <c r="AI895" s="73"/>
      <c r="AJ895" s="74"/>
      <c r="AK895" s="73"/>
    </row>
    <row r="896" spans="1:37">
      <c r="A896" s="7" t="s">
        <v>4592</v>
      </c>
      <c r="B896" s="8" t="s">
        <v>4593</v>
      </c>
      <c r="C896" s="8" t="s">
        <v>4594</v>
      </c>
      <c r="D896" s="8" t="s">
        <v>4595</v>
      </c>
      <c r="E896" s="96" t="s">
        <v>966</v>
      </c>
      <c r="F896" s="9" t="s">
        <v>4596</v>
      </c>
      <c r="G896" s="3">
        <v>1</v>
      </c>
      <c r="H896" s="75" t="s">
        <v>34</v>
      </c>
      <c r="I896" s="97" t="s">
        <v>4597</v>
      </c>
      <c r="M896" s="1" t="s">
        <v>4754</v>
      </c>
      <c r="N896" s="1" t="s">
        <v>4754</v>
      </c>
      <c r="O896" s="1" t="s">
        <v>4754</v>
      </c>
      <c r="P896" s="1">
        <f t="shared" si="60"/>
        <v>0</v>
      </c>
      <c r="Q896" s="1">
        <f t="shared" si="61"/>
        <v>0</v>
      </c>
      <c r="R896" s="56"/>
      <c r="S896" s="57">
        <v>0</v>
      </c>
      <c r="T896" s="47"/>
      <c r="U896" s="49"/>
      <c r="Y896" s="1" t="s">
        <v>4755</v>
      </c>
      <c r="Z896" s="1" t="s">
        <v>4754</v>
      </c>
      <c r="AA896" s="1" t="s">
        <v>4754</v>
      </c>
      <c r="AB896" s="1">
        <f t="shared" si="62"/>
        <v>0</v>
      </c>
      <c r="AC896" s="1">
        <f t="shared" si="63"/>
        <v>1</v>
      </c>
      <c r="AD896" s="59" t="s">
        <v>4755</v>
      </c>
      <c r="AE896" s="58">
        <v>0</v>
      </c>
      <c r="AF896" s="48"/>
      <c r="AG896" s="6"/>
      <c r="AH896" s="72"/>
      <c r="AI896" s="73"/>
      <c r="AJ896" s="74"/>
      <c r="AK896" s="73"/>
    </row>
    <row r="897" spans="1:43">
      <c r="A897" s="7" t="s">
        <v>4598</v>
      </c>
      <c r="B897" s="8" t="s">
        <v>4599</v>
      </c>
      <c r="C897" s="8" t="s">
        <v>4600</v>
      </c>
      <c r="D897" s="8" t="s">
        <v>4601</v>
      </c>
      <c r="E897" s="96" t="s">
        <v>104</v>
      </c>
      <c r="F897" s="9" t="s">
        <v>4602</v>
      </c>
      <c r="G897" s="3">
        <v>50</v>
      </c>
      <c r="H897" s="75" t="s">
        <v>358</v>
      </c>
      <c r="I897" s="97" t="s">
        <v>4603</v>
      </c>
      <c r="M897" s="1" t="s">
        <v>4756</v>
      </c>
      <c r="N897" s="1" t="s">
        <v>4754</v>
      </c>
      <c r="O897" s="1" t="s">
        <v>4754</v>
      </c>
      <c r="P897" s="1">
        <f t="shared" si="60"/>
        <v>1</v>
      </c>
      <c r="Q897" s="1">
        <f t="shared" si="61"/>
        <v>0</v>
      </c>
      <c r="R897" s="56" t="s">
        <v>4756</v>
      </c>
      <c r="S897" s="57">
        <v>0</v>
      </c>
      <c r="T897" s="47"/>
      <c r="U897" s="49"/>
      <c r="Y897" s="1" t="s">
        <v>4754</v>
      </c>
      <c r="Z897" s="1" t="s">
        <v>4754</v>
      </c>
      <c r="AA897" s="1" t="s">
        <v>4754</v>
      </c>
      <c r="AB897" s="1">
        <f t="shared" si="62"/>
        <v>0</v>
      </c>
      <c r="AC897" s="1">
        <f t="shared" si="63"/>
        <v>0</v>
      </c>
      <c r="AD897" s="59"/>
      <c r="AE897" s="58">
        <v>0</v>
      </c>
      <c r="AF897" s="48"/>
      <c r="AG897" s="6"/>
      <c r="AH897" s="72"/>
      <c r="AI897" s="73"/>
      <c r="AJ897" s="74"/>
      <c r="AK897" s="73"/>
    </row>
    <row r="898" spans="1:43">
      <c r="A898" s="7" t="s">
        <v>4645</v>
      </c>
      <c r="B898" s="8" t="s">
        <v>4646</v>
      </c>
      <c r="C898" s="8" t="s">
        <v>4647</v>
      </c>
      <c r="D898" s="8" t="s">
        <v>4648</v>
      </c>
      <c r="E898" s="96" t="s">
        <v>64</v>
      </c>
      <c r="F898" s="9" t="s">
        <v>4649</v>
      </c>
      <c r="G898" s="3">
        <v>2</v>
      </c>
      <c r="H898" s="75" t="s">
        <v>15</v>
      </c>
      <c r="I898" s="97" t="s">
        <v>4650</v>
      </c>
      <c r="M898" s="1" t="s">
        <v>4755</v>
      </c>
      <c r="N898" s="1" t="s">
        <v>4754</v>
      </c>
      <c r="O898" s="1" t="s">
        <v>4754</v>
      </c>
      <c r="P898" s="1">
        <f t="shared" si="60"/>
        <v>0</v>
      </c>
      <c r="Q898" s="1">
        <f t="shared" si="61"/>
        <v>1</v>
      </c>
      <c r="R898" s="56" t="s">
        <v>4755</v>
      </c>
      <c r="S898" s="57">
        <v>0</v>
      </c>
      <c r="T898" s="47"/>
      <c r="U898" s="49"/>
      <c r="Y898" s="1" t="s">
        <v>4754</v>
      </c>
      <c r="Z898" s="1" t="s">
        <v>4754</v>
      </c>
      <c r="AA898" s="1" t="s">
        <v>4754</v>
      </c>
      <c r="AB898" s="1">
        <f t="shared" si="62"/>
        <v>0</v>
      </c>
      <c r="AC898" s="1">
        <f t="shared" si="63"/>
        <v>0</v>
      </c>
      <c r="AD898" s="59"/>
      <c r="AE898" s="58">
        <v>0</v>
      </c>
      <c r="AF898" s="48"/>
      <c r="AG898" s="6"/>
      <c r="AH898" s="72"/>
      <c r="AI898" s="73"/>
      <c r="AJ898" s="74"/>
      <c r="AK898" s="73"/>
    </row>
    <row r="899" spans="1:43" ht="15.75" thickBot="1">
      <c r="A899" s="7" t="s">
        <v>4729</v>
      </c>
      <c r="B899" s="8" t="s">
        <v>4730</v>
      </c>
      <c r="C899" s="8" t="s">
        <v>4731</v>
      </c>
      <c r="D899" s="8" t="s">
        <v>4732</v>
      </c>
      <c r="E899" s="96" t="s">
        <v>64</v>
      </c>
      <c r="F899" s="9" t="s">
        <v>176</v>
      </c>
      <c r="G899" s="3">
        <v>2</v>
      </c>
      <c r="H899" s="75" t="s">
        <v>15</v>
      </c>
      <c r="I899" s="97" t="s">
        <v>4733</v>
      </c>
      <c r="M899" s="1" t="s">
        <v>4754</v>
      </c>
      <c r="N899" s="1" t="s">
        <v>4754</v>
      </c>
      <c r="O899" s="1" t="s">
        <v>4754</v>
      </c>
      <c r="P899" s="1">
        <f t="shared" ref="P899" si="64">(COUNTIF(M899:O899,"Free"))+COUNTIF(M899:O899,"NTA/Free")</f>
        <v>0</v>
      </c>
      <c r="Q899" s="1">
        <f t="shared" si="61"/>
        <v>0</v>
      </c>
      <c r="R899" s="56"/>
      <c r="S899" s="57">
        <v>0</v>
      </c>
      <c r="T899" s="47"/>
      <c r="U899" s="49"/>
      <c r="Y899" s="1" t="s">
        <v>4756</v>
      </c>
      <c r="Z899" s="1" t="s">
        <v>4754</v>
      </c>
      <c r="AA899" s="1" t="s">
        <v>4754</v>
      </c>
      <c r="AB899" s="1">
        <f t="shared" ref="AB899" si="65">(COUNTIF(Y899:AA899,"Free"))+COUNTIF(Y899:AA899,"NTA/Free")</f>
        <v>1</v>
      </c>
      <c r="AC899" s="1">
        <f t="shared" si="63"/>
        <v>0</v>
      </c>
      <c r="AD899" s="59" t="s">
        <v>4756</v>
      </c>
      <c r="AE899" s="58">
        <v>0</v>
      </c>
      <c r="AF899" s="48"/>
      <c r="AG899" s="6"/>
      <c r="AH899" s="72"/>
      <c r="AI899" s="73"/>
      <c r="AJ899" s="74"/>
      <c r="AK899" s="73"/>
    </row>
    <row r="900" spans="1:43" ht="15.75" thickBot="1">
      <c r="AN900" s="44" t="s">
        <v>4758</v>
      </c>
      <c r="AO900" s="44" t="s">
        <v>4759</v>
      </c>
      <c r="AP900" s="45" t="s">
        <v>4760</v>
      </c>
      <c r="AQ900" s="46" t="s">
        <v>4761</v>
      </c>
    </row>
    <row r="901" spans="1:43">
      <c r="Q901" s="1" t="s">
        <v>4759</v>
      </c>
      <c r="R901" s="2">
        <f>COUNTIF(R3:R899,"&lt;&gt;")</f>
        <v>651</v>
      </c>
      <c r="T901" s="2">
        <f>COUNTIF(T3:T899,"&gt;0")</f>
        <v>277</v>
      </c>
      <c r="AC901" s="1" t="s">
        <v>4759</v>
      </c>
      <c r="AD901" s="2">
        <f>COUNTIF(AD3:AD899,"&lt;&gt;")</f>
        <v>594</v>
      </c>
      <c r="AF901" s="2">
        <f>COUNTIF(AF3:AF899,"&gt;0")</f>
        <v>256</v>
      </c>
      <c r="AM901" s="124" t="s">
        <v>4762</v>
      </c>
      <c r="AN901" s="34" t="s">
        <v>4763</v>
      </c>
      <c r="AO901" s="42">
        <v>651</v>
      </c>
      <c r="AP901" s="42">
        <v>337</v>
      </c>
      <c r="AQ901" s="43">
        <v>314</v>
      </c>
    </row>
    <row r="902" spans="1:43">
      <c r="Q902" s="1" t="s">
        <v>4755</v>
      </c>
      <c r="R902" s="2">
        <f>COUNTIF(R3:R899,"NTA")</f>
        <v>311</v>
      </c>
      <c r="T902" s="2">
        <f>COUNTIF(T3:T899,"&gt;95")</f>
        <v>116</v>
      </c>
      <c r="AC902" s="1" t="s">
        <v>4755</v>
      </c>
      <c r="AD902" s="2">
        <f>COUNTIF(AD3:AD899,"NTA")</f>
        <v>292</v>
      </c>
      <c r="AF902" s="2">
        <f>COUNTIF(AF3:AF899,"&gt;95")</f>
        <v>104</v>
      </c>
      <c r="AM902" s="124"/>
      <c r="AN902" s="16" t="s">
        <v>4764</v>
      </c>
      <c r="AO902" s="17">
        <v>311</v>
      </c>
      <c r="AP902" s="17">
        <v>252</v>
      </c>
      <c r="AQ902" s="18">
        <v>59</v>
      </c>
    </row>
    <row r="903" spans="1:43">
      <c r="Q903" s="1" t="s">
        <v>4756</v>
      </c>
      <c r="R903" s="2">
        <f>COUNTIF(R3:R899,"Free")</f>
        <v>337</v>
      </c>
      <c r="T903" s="2">
        <f>COUNTIFS(T3:T899,"&gt;=5",T3:T899,"&lt;=95")</f>
        <v>45</v>
      </c>
      <c r="AC903" s="1" t="s">
        <v>4756</v>
      </c>
      <c r="AD903" s="2">
        <f>COUNTIF(AD3:AD899,"Free")</f>
        <v>301</v>
      </c>
      <c r="AF903" s="2">
        <f>COUNTIFS(AF3:AF899,"&gt;=5",AF3:AF899,"&lt;=95")</f>
        <v>47</v>
      </c>
      <c r="AM903" s="124"/>
      <c r="AN903" s="19" t="s">
        <v>4765</v>
      </c>
      <c r="AO903" s="20">
        <v>337</v>
      </c>
      <c r="AP903" s="20">
        <v>85</v>
      </c>
      <c r="AQ903" s="21">
        <v>252</v>
      </c>
    </row>
    <row r="904" spans="1:43" ht="15.75" thickBot="1">
      <c r="Q904" s="1" t="s">
        <v>4757</v>
      </c>
      <c r="R904" s="2">
        <f>COUNTIF(R3:R899,"NTA/Free")</f>
        <v>3</v>
      </c>
      <c r="T904" s="2">
        <f>COUNTIF(T3:T899,"&lt;5")</f>
        <v>116</v>
      </c>
      <c r="AC904" s="1" t="s">
        <v>4757</v>
      </c>
      <c r="AD904" s="2">
        <f>COUNTIF(AD3:AD899,"NTA/Free")</f>
        <v>1</v>
      </c>
      <c r="AF904" s="2">
        <f>COUNTIF(AF3:AF899,"&lt;5")</f>
        <v>105</v>
      </c>
      <c r="AM904" s="124"/>
      <c r="AN904" s="35" t="s">
        <v>4766</v>
      </c>
      <c r="AO904" s="36">
        <v>3</v>
      </c>
      <c r="AP904" s="36">
        <v>0</v>
      </c>
      <c r="AQ904" s="37">
        <v>3</v>
      </c>
    </row>
    <row r="905" spans="1:43">
      <c r="AM905" s="124"/>
      <c r="AN905" s="22" t="s">
        <v>4767</v>
      </c>
      <c r="AO905" s="22">
        <v>277</v>
      </c>
      <c r="AP905" s="22">
        <v>156</v>
      </c>
      <c r="AQ905" s="41">
        <v>121</v>
      </c>
    </row>
    <row r="906" spans="1:43">
      <c r="AM906" s="124"/>
      <c r="AN906" s="10" t="s">
        <v>4768</v>
      </c>
      <c r="AO906" s="11">
        <v>116</v>
      </c>
      <c r="AP906" s="11">
        <v>108</v>
      </c>
      <c r="AQ906" s="12">
        <v>8</v>
      </c>
    </row>
    <row r="907" spans="1:43">
      <c r="AM907" s="124"/>
      <c r="AN907" s="19" t="s">
        <v>4769</v>
      </c>
      <c r="AO907" s="20">
        <v>45</v>
      </c>
      <c r="AP907" s="20">
        <v>14</v>
      </c>
      <c r="AQ907" s="21">
        <v>31</v>
      </c>
    </row>
    <row r="908" spans="1:43" ht="15.75" thickBot="1">
      <c r="AM908" s="125"/>
      <c r="AN908" s="10" t="s">
        <v>4770</v>
      </c>
      <c r="AO908" s="11">
        <v>116</v>
      </c>
      <c r="AP908" s="11">
        <v>34</v>
      </c>
      <c r="AQ908" s="12">
        <v>82</v>
      </c>
    </row>
    <row r="909" spans="1:43">
      <c r="AM909" s="126" t="s">
        <v>4771</v>
      </c>
      <c r="AN909" s="30" t="s">
        <v>4763</v>
      </c>
      <c r="AO909" s="39">
        <v>594</v>
      </c>
      <c r="AP909" s="39">
        <v>334</v>
      </c>
      <c r="AQ909" s="40">
        <v>260</v>
      </c>
    </row>
    <row r="910" spans="1:43">
      <c r="AM910" s="126"/>
      <c r="AN910" s="26" t="s">
        <v>4764</v>
      </c>
      <c r="AO910" s="27">
        <v>292</v>
      </c>
      <c r="AP910" s="27">
        <v>252</v>
      </c>
      <c r="AQ910" s="28">
        <v>40</v>
      </c>
    </row>
    <row r="911" spans="1:43">
      <c r="AM911" s="126"/>
      <c r="AN911" s="23" t="s">
        <v>4765</v>
      </c>
      <c r="AO911" s="24">
        <v>301</v>
      </c>
      <c r="AP911" s="24">
        <v>81</v>
      </c>
      <c r="AQ911" s="25">
        <v>220</v>
      </c>
    </row>
    <row r="912" spans="1:43" ht="15.75" thickBot="1">
      <c r="AM912" s="126"/>
      <c r="AN912" s="31" t="s">
        <v>4766</v>
      </c>
      <c r="AO912" s="32">
        <v>1</v>
      </c>
      <c r="AP912" s="32">
        <v>1</v>
      </c>
      <c r="AQ912" s="33">
        <v>0</v>
      </c>
    </row>
    <row r="913" spans="39:43">
      <c r="AM913" s="126"/>
      <c r="AN913" s="29" t="s">
        <v>4767</v>
      </c>
      <c r="AO913" s="29">
        <v>256</v>
      </c>
      <c r="AP913" s="29">
        <v>145</v>
      </c>
      <c r="AQ913" s="38">
        <v>111</v>
      </c>
    </row>
    <row r="914" spans="39:43">
      <c r="AM914" s="126"/>
      <c r="AN914" s="13" t="s">
        <v>4768</v>
      </c>
      <c r="AO914" s="14">
        <v>104</v>
      </c>
      <c r="AP914" s="14">
        <v>98</v>
      </c>
      <c r="AQ914" s="15">
        <v>6</v>
      </c>
    </row>
    <row r="915" spans="39:43">
      <c r="AM915" s="126"/>
      <c r="AN915" s="23" t="s">
        <v>4769</v>
      </c>
      <c r="AO915" s="24">
        <v>47</v>
      </c>
      <c r="AP915" s="24">
        <v>11</v>
      </c>
      <c r="AQ915" s="25">
        <v>36</v>
      </c>
    </row>
    <row r="916" spans="39:43" ht="15.75" thickBot="1">
      <c r="AM916" s="127"/>
      <c r="AN916" s="13" t="s">
        <v>4770</v>
      </c>
      <c r="AO916" s="14">
        <v>105</v>
      </c>
      <c r="AP916" s="14">
        <v>36</v>
      </c>
      <c r="AQ916" s="15">
        <v>69</v>
      </c>
    </row>
  </sheetData>
  <sortState xmlns:xlrd2="http://schemas.microsoft.com/office/spreadsheetml/2017/richdata2" ref="A3:AX1027">
    <sortCondition sortBy="cellColor" ref="AI3:AI1027" dxfId="4"/>
    <sortCondition sortBy="cellColor" ref="AI3:AI1027" dxfId="3"/>
    <sortCondition sortBy="cellColor" ref="AI3:AI1027" dxfId="2"/>
    <sortCondition sortBy="cellColor" ref="AI3:AI1027" dxfId="1"/>
    <sortCondition sortBy="cellColor" ref="AI3:AI1027" dxfId="0"/>
  </sortState>
  <mergeCells count="2">
    <mergeCell ref="AM901:AM908"/>
    <mergeCell ref="AM909:AM9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3"/>
  <sheetViews>
    <sheetView zoomScale="60" zoomScaleNormal="60" workbookViewId="0">
      <selection activeCell="Q40" sqref="Q40"/>
    </sheetView>
  </sheetViews>
  <sheetFormatPr defaultColWidth="11.42578125" defaultRowHeight="15"/>
  <cols>
    <col min="3" max="3" width="11.42578125" customWidth="1"/>
    <col min="4" max="4" width="11.42578125" style="65"/>
    <col min="5" max="5" width="11.42578125" style="64" customWidth="1"/>
  </cols>
  <sheetData>
    <row r="1" spans="1:9" ht="45.75" thickBot="1">
      <c r="A1" s="50" t="s">
        <v>4772</v>
      </c>
      <c r="B1" s="105" t="s">
        <v>4773</v>
      </c>
      <c r="C1" s="105" t="s">
        <v>4795</v>
      </c>
      <c r="D1" s="103" t="s">
        <v>4774</v>
      </c>
      <c r="E1" s="104" t="s">
        <v>4796</v>
      </c>
      <c r="F1" s="105" t="s">
        <v>4775</v>
      </c>
      <c r="G1" s="105" t="s">
        <v>4776</v>
      </c>
      <c r="H1" s="105" t="s">
        <v>4777</v>
      </c>
      <c r="I1" s="105" t="s">
        <v>4778</v>
      </c>
    </row>
    <row r="2" spans="1:9" ht="15.75" thickBot="1">
      <c r="A2" s="50" t="s">
        <v>4779</v>
      </c>
      <c r="B2" s="106">
        <v>127</v>
      </c>
      <c r="C2" s="114">
        <f>B2/$B$23</f>
        <v>0.14158305462653289</v>
      </c>
      <c r="D2" s="106">
        <f t="shared" ref="D2:D22" si="0">AVERAGE(F2,H2)</f>
        <v>33.5</v>
      </c>
      <c r="E2" s="114">
        <f>D2/$D$23</f>
        <v>0.12570356472795496</v>
      </c>
      <c r="F2" s="106">
        <v>38</v>
      </c>
      <c r="G2" s="112">
        <f t="shared" ref="G2:G22" si="1">F2/F$23</f>
        <v>0.13718411552346571</v>
      </c>
      <c r="H2" s="106">
        <v>29</v>
      </c>
      <c r="I2" s="107">
        <f t="shared" ref="I2:I22" si="2">H2/H$23</f>
        <v>0.11328125</v>
      </c>
    </row>
    <row r="3" spans="1:9" ht="15.75" thickBot="1">
      <c r="A3" s="50" t="s">
        <v>4780</v>
      </c>
      <c r="B3" s="108">
        <v>7</v>
      </c>
      <c r="C3" s="115">
        <f t="shared" ref="C3:C22" si="3">B3/$B$23</f>
        <v>7.803790412486065E-3</v>
      </c>
      <c r="D3" s="108">
        <f t="shared" si="0"/>
        <v>1</v>
      </c>
      <c r="E3" s="115">
        <f t="shared" ref="E3:E22" si="4">D3/$D$23</f>
        <v>3.7523452157598499E-3</v>
      </c>
      <c r="F3" s="108">
        <v>1</v>
      </c>
      <c r="G3" s="113">
        <f t="shared" si="1"/>
        <v>3.6101083032490976E-3</v>
      </c>
      <c r="H3" s="108">
        <v>1</v>
      </c>
      <c r="I3" s="109">
        <f t="shared" si="2"/>
        <v>3.90625E-3</v>
      </c>
    </row>
    <row r="4" spans="1:9" ht="15.75" thickBot="1">
      <c r="A4" s="50" t="s">
        <v>652</v>
      </c>
      <c r="B4" s="108">
        <v>143</v>
      </c>
      <c r="C4" s="115">
        <f t="shared" si="3"/>
        <v>0.15942028985507245</v>
      </c>
      <c r="D4" s="108">
        <f t="shared" si="0"/>
        <v>40</v>
      </c>
      <c r="E4" s="115">
        <f t="shared" si="4"/>
        <v>0.15009380863039401</v>
      </c>
      <c r="F4" s="108">
        <v>38</v>
      </c>
      <c r="G4" s="113">
        <f t="shared" si="1"/>
        <v>0.13718411552346571</v>
      </c>
      <c r="H4" s="108">
        <v>42</v>
      </c>
      <c r="I4" s="109">
        <f t="shared" si="2"/>
        <v>0.1640625</v>
      </c>
    </row>
    <row r="5" spans="1:9" ht="15.75" thickBot="1">
      <c r="A5" s="50" t="s">
        <v>9</v>
      </c>
      <c r="B5" s="108">
        <v>50</v>
      </c>
      <c r="C5" s="115">
        <f t="shared" si="3"/>
        <v>5.5741360089186176E-2</v>
      </c>
      <c r="D5" s="108">
        <f t="shared" si="0"/>
        <v>9</v>
      </c>
      <c r="E5" s="115">
        <f t="shared" si="4"/>
        <v>3.3771106941838651E-2</v>
      </c>
      <c r="F5" s="108">
        <v>10</v>
      </c>
      <c r="G5" s="113">
        <f t="shared" si="1"/>
        <v>3.6101083032490974E-2</v>
      </c>
      <c r="H5" s="108">
        <v>8</v>
      </c>
      <c r="I5" s="109">
        <f t="shared" si="2"/>
        <v>3.125E-2</v>
      </c>
    </row>
    <row r="6" spans="1:9" ht="15.75" thickBot="1">
      <c r="A6" s="50" t="s">
        <v>66</v>
      </c>
      <c r="B6" s="108">
        <v>336</v>
      </c>
      <c r="C6" s="115">
        <f t="shared" si="3"/>
        <v>0.37458193979933108</v>
      </c>
      <c r="D6" s="108">
        <f t="shared" si="0"/>
        <v>117.5</v>
      </c>
      <c r="E6" s="115">
        <f t="shared" si="4"/>
        <v>0.44090056285178236</v>
      </c>
      <c r="F6" s="108">
        <v>120</v>
      </c>
      <c r="G6" s="113">
        <f t="shared" si="1"/>
        <v>0.43321299638989169</v>
      </c>
      <c r="H6" s="108">
        <v>115</v>
      </c>
      <c r="I6" s="109">
        <f t="shared" si="2"/>
        <v>0.44921875</v>
      </c>
    </row>
    <row r="7" spans="1:9" ht="15.75" thickBot="1">
      <c r="A7" s="50" t="s">
        <v>170</v>
      </c>
      <c r="B7" s="108">
        <v>1</v>
      </c>
      <c r="C7" s="115">
        <f t="shared" si="3"/>
        <v>1.1148272017837235E-3</v>
      </c>
      <c r="D7" s="108">
        <f t="shared" si="0"/>
        <v>0.5</v>
      </c>
      <c r="E7" s="115">
        <f t="shared" si="4"/>
        <v>1.876172607879925E-3</v>
      </c>
      <c r="F7" s="108">
        <v>1</v>
      </c>
      <c r="G7" s="113">
        <f t="shared" si="1"/>
        <v>3.6101083032490976E-3</v>
      </c>
      <c r="H7" s="108">
        <v>0</v>
      </c>
      <c r="I7" s="109">
        <f t="shared" si="2"/>
        <v>0</v>
      </c>
    </row>
    <row r="8" spans="1:9" ht="15.75" thickBot="1">
      <c r="A8" s="50" t="s">
        <v>1073</v>
      </c>
      <c r="B8" s="108">
        <v>20</v>
      </c>
      <c r="C8" s="115">
        <f t="shared" si="3"/>
        <v>2.2296544035674472E-2</v>
      </c>
      <c r="D8" s="108">
        <f t="shared" si="0"/>
        <v>5</v>
      </c>
      <c r="E8" s="115">
        <f t="shared" si="4"/>
        <v>1.8761726078799251E-2</v>
      </c>
      <c r="F8" s="108">
        <v>8</v>
      </c>
      <c r="G8" s="113">
        <f t="shared" si="1"/>
        <v>2.8880866425992781E-2</v>
      </c>
      <c r="H8" s="108">
        <v>2</v>
      </c>
      <c r="I8" s="109">
        <f t="shared" si="2"/>
        <v>7.8125E-3</v>
      </c>
    </row>
    <row r="9" spans="1:9" ht="15.75" thickBot="1">
      <c r="A9" s="50" t="s">
        <v>1091</v>
      </c>
      <c r="B9" s="108">
        <v>31</v>
      </c>
      <c r="C9" s="115">
        <f t="shared" si="3"/>
        <v>3.4559643255295432E-2</v>
      </c>
      <c r="D9" s="108">
        <f t="shared" si="0"/>
        <v>7</v>
      </c>
      <c r="E9" s="115">
        <f t="shared" si="4"/>
        <v>2.6266416510318951E-2</v>
      </c>
      <c r="F9" s="108">
        <v>6</v>
      </c>
      <c r="G9" s="113">
        <f t="shared" si="1"/>
        <v>2.1660649819494584E-2</v>
      </c>
      <c r="H9" s="108">
        <v>8</v>
      </c>
      <c r="I9" s="109">
        <f t="shared" si="2"/>
        <v>3.125E-2</v>
      </c>
    </row>
    <row r="10" spans="1:9" ht="15.75" thickBot="1">
      <c r="A10" s="50" t="s">
        <v>8</v>
      </c>
      <c r="B10" s="108">
        <v>3</v>
      </c>
      <c r="C10" s="115">
        <f t="shared" si="3"/>
        <v>3.3444816053511705E-3</v>
      </c>
      <c r="D10" s="108">
        <f t="shared" si="0"/>
        <v>0</v>
      </c>
      <c r="E10" s="115">
        <f t="shared" si="4"/>
        <v>0</v>
      </c>
      <c r="F10" s="108">
        <v>0</v>
      </c>
      <c r="G10" s="113">
        <f t="shared" si="1"/>
        <v>0</v>
      </c>
      <c r="H10" s="108">
        <v>0</v>
      </c>
      <c r="I10" s="109">
        <f t="shared" si="2"/>
        <v>0</v>
      </c>
    </row>
    <row r="11" spans="1:9" ht="15.75" thickBot="1">
      <c r="A11" s="50" t="s">
        <v>143</v>
      </c>
      <c r="B11" s="108">
        <v>54</v>
      </c>
      <c r="C11" s="115">
        <f t="shared" si="3"/>
        <v>6.0200668896321072E-2</v>
      </c>
      <c r="D11" s="108">
        <f t="shared" si="0"/>
        <v>13.5</v>
      </c>
      <c r="E11" s="115">
        <f t="shared" si="4"/>
        <v>5.0656660412757973E-2</v>
      </c>
      <c r="F11" s="108">
        <v>16</v>
      </c>
      <c r="G11" s="113">
        <f t="shared" si="1"/>
        <v>5.7761732851985562E-2</v>
      </c>
      <c r="H11" s="108">
        <v>11</v>
      </c>
      <c r="I11" s="109">
        <f t="shared" si="2"/>
        <v>4.296875E-2</v>
      </c>
    </row>
    <row r="12" spans="1:9" ht="15.75" thickBot="1">
      <c r="A12" s="50" t="s">
        <v>2265</v>
      </c>
      <c r="B12" s="108">
        <v>0</v>
      </c>
      <c r="C12" s="115">
        <f t="shared" si="3"/>
        <v>0</v>
      </c>
      <c r="D12" s="108">
        <f t="shared" si="0"/>
        <v>0</v>
      </c>
      <c r="E12" s="115">
        <f t="shared" si="4"/>
        <v>0</v>
      </c>
      <c r="F12" s="108">
        <v>0</v>
      </c>
      <c r="G12" s="113">
        <f t="shared" si="1"/>
        <v>0</v>
      </c>
      <c r="H12" s="108">
        <v>0</v>
      </c>
      <c r="I12" s="109">
        <f t="shared" si="2"/>
        <v>0</v>
      </c>
    </row>
    <row r="13" spans="1:9" ht="15.75" thickBot="1">
      <c r="A13" s="50" t="s">
        <v>1321</v>
      </c>
      <c r="B13" s="108">
        <v>8</v>
      </c>
      <c r="C13" s="115">
        <f t="shared" si="3"/>
        <v>8.918617614269788E-3</v>
      </c>
      <c r="D13" s="108">
        <f t="shared" si="0"/>
        <v>0</v>
      </c>
      <c r="E13" s="115">
        <f t="shared" si="4"/>
        <v>0</v>
      </c>
      <c r="F13" s="108">
        <v>0</v>
      </c>
      <c r="G13" s="113">
        <f t="shared" si="1"/>
        <v>0</v>
      </c>
      <c r="H13" s="108">
        <v>0</v>
      </c>
      <c r="I13" s="109">
        <f t="shared" si="2"/>
        <v>0</v>
      </c>
    </row>
    <row r="14" spans="1:9" ht="15.75" thickBot="1">
      <c r="A14" s="50" t="s">
        <v>358</v>
      </c>
      <c r="B14" s="108">
        <v>16</v>
      </c>
      <c r="C14" s="115">
        <f t="shared" si="3"/>
        <v>1.7837235228539576E-2</v>
      </c>
      <c r="D14" s="108">
        <f t="shared" si="0"/>
        <v>6.5</v>
      </c>
      <c r="E14" s="115">
        <f t="shared" si="4"/>
        <v>2.4390243902439025E-2</v>
      </c>
      <c r="F14" s="108">
        <v>6</v>
      </c>
      <c r="G14" s="113">
        <f t="shared" si="1"/>
        <v>2.1660649819494584E-2</v>
      </c>
      <c r="H14" s="108">
        <v>7</v>
      </c>
      <c r="I14" s="109">
        <f t="shared" si="2"/>
        <v>2.734375E-2</v>
      </c>
    </row>
    <row r="15" spans="1:9" ht="15.75" thickBot="1">
      <c r="A15" s="50" t="s">
        <v>177</v>
      </c>
      <c r="B15" s="108">
        <v>8</v>
      </c>
      <c r="C15" s="115">
        <f t="shared" si="3"/>
        <v>8.918617614269788E-3</v>
      </c>
      <c r="D15" s="108">
        <f t="shared" si="0"/>
        <v>1</v>
      </c>
      <c r="E15" s="115">
        <f t="shared" si="4"/>
        <v>3.7523452157598499E-3</v>
      </c>
      <c r="F15" s="108">
        <v>1</v>
      </c>
      <c r="G15" s="113">
        <f t="shared" si="1"/>
        <v>3.6101083032490976E-3</v>
      </c>
      <c r="H15" s="108">
        <v>1</v>
      </c>
      <c r="I15" s="109">
        <f t="shared" si="2"/>
        <v>3.90625E-3</v>
      </c>
    </row>
    <row r="16" spans="1:9" ht="15.75" thickBot="1">
      <c r="A16" s="50" t="s">
        <v>231</v>
      </c>
      <c r="B16" s="108">
        <v>4</v>
      </c>
      <c r="C16" s="115">
        <f t="shared" si="3"/>
        <v>4.459308807134894E-3</v>
      </c>
      <c r="D16" s="108">
        <f t="shared" si="0"/>
        <v>0.5</v>
      </c>
      <c r="E16" s="115">
        <f t="shared" si="4"/>
        <v>1.876172607879925E-3</v>
      </c>
      <c r="F16" s="108">
        <v>1</v>
      </c>
      <c r="G16" s="113">
        <f t="shared" si="1"/>
        <v>3.6101083032490976E-3</v>
      </c>
      <c r="H16" s="108">
        <v>0</v>
      </c>
      <c r="I16" s="109">
        <f t="shared" si="2"/>
        <v>0</v>
      </c>
    </row>
    <row r="17" spans="1:9" ht="15.75" thickBot="1">
      <c r="A17" s="50" t="s">
        <v>323</v>
      </c>
      <c r="B17" s="108">
        <v>13</v>
      </c>
      <c r="C17" s="115">
        <f t="shared" si="3"/>
        <v>1.4492753623188406E-2</v>
      </c>
      <c r="D17" s="108">
        <f t="shared" si="0"/>
        <v>6.5</v>
      </c>
      <c r="E17" s="115">
        <f t="shared" si="4"/>
        <v>2.4390243902439025E-2</v>
      </c>
      <c r="F17" s="108">
        <v>6</v>
      </c>
      <c r="G17" s="113">
        <f t="shared" si="1"/>
        <v>2.1660649819494584E-2</v>
      </c>
      <c r="H17" s="108">
        <v>7</v>
      </c>
      <c r="I17" s="109">
        <f t="shared" si="2"/>
        <v>2.734375E-2</v>
      </c>
    </row>
    <row r="18" spans="1:9" ht="15.75" thickBot="1">
      <c r="A18" s="50" t="s">
        <v>79</v>
      </c>
      <c r="B18" s="108">
        <v>11</v>
      </c>
      <c r="C18" s="115">
        <f t="shared" si="3"/>
        <v>1.2263099219620958E-2</v>
      </c>
      <c r="D18" s="108">
        <f t="shared" si="0"/>
        <v>1.5</v>
      </c>
      <c r="E18" s="115">
        <f t="shared" si="4"/>
        <v>5.6285178236397749E-3</v>
      </c>
      <c r="F18" s="108">
        <v>1</v>
      </c>
      <c r="G18" s="113">
        <f t="shared" si="1"/>
        <v>3.6101083032490976E-3</v>
      </c>
      <c r="H18" s="108">
        <v>2</v>
      </c>
      <c r="I18" s="109">
        <f t="shared" si="2"/>
        <v>7.8125E-3</v>
      </c>
    </row>
    <row r="19" spans="1:9" ht="15.75" thickBot="1">
      <c r="A19" s="50" t="s">
        <v>129</v>
      </c>
      <c r="B19" s="108">
        <v>5</v>
      </c>
      <c r="C19" s="115">
        <f t="shared" si="3"/>
        <v>5.5741360089186179E-3</v>
      </c>
      <c r="D19" s="108">
        <f t="shared" si="0"/>
        <v>0</v>
      </c>
      <c r="E19" s="115">
        <f t="shared" si="4"/>
        <v>0</v>
      </c>
      <c r="F19" s="108">
        <v>0</v>
      </c>
      <c r="G19" s="113">
        <f t="shared" si="1"/>
        <v>0</v>
      </c>
      <c r="H19" s="108">
        <v>0</v>
      </c>
      <c r="I19" s="109">
        <f t="shared" si="2"/>
        <v>0</v>
      </c>
    </row>
    <row r="20" spans="1:9" ht="15.75" thickBot="1">
      <c r="A20" s="50" t="s">
        <v>1818</v>
      </c>
      <c r="B20" s="108">
        <v>58</v>
      </c>
      <c r="C20" s="115">
        <f t="shared" si="3"/>
        <v>6.4659977703455968E-2</v>
      </c>
      <c r="D20" s="108">
        <f t="shared" si="0"/>
        <v>23.5</v>
      </c>
      <c r="E20" s="115">
        <f t="shared" si="4"/>
        <v>8.8180112570356475E-2</v>
      </c>
      <c r="F20" s="108">
        <v>24</v>
      </c>
      <c r="G20" s="113">
        <f t="shared" si="1"/>
        <v>8.6642599277978335E-2</v>
      </c>
      <c r="H20" s="108">
        <v>23</v>
      </c>
      <c r="I20" s="109">
        <f t="shared" si="2"/>
        <v>8.984375E-2</v>
      </c>
    </row>
    <row r="21" spans="1:9" ht="15.75" thickBot="1">
      <c r="A21" s="50" t="s">
        <v>2519</v>
      </c>
      <c r="B21" s="108">
        <v>1</v>
      </c>
      <c r="C21" s="115">
        <f t="shared" si="3"/>
        <v>1.1148272017837235E-3</v>
      </c>
      <c r="D21" s="108">
        <f t="shared" si="0"/>
        <v>0</v>
      </c>
      <c r="E21" s="115">
        <f t="shared" si="4"/>
        <v>0</v>
      </c>
      <c r="F21" s="108">
        <v>0</v>
      </c>
      <c r="G21" s="113">
        <f t="shared" si="1"/>
        <v>0</v>
      </c>
      <c r="H21" s="108">
        <v>0</v>
      </c>
      <c r="I21" s="109">
        <f t="shared" si="2"/>
        <v>0</v>
      </c>
    </row>
    <row r="22" spans="1:9" ht="15.75" thickBot="1">
      <c r="A22" s="50" t="s">
        <v>377</v>
      </c>
      <c r="B22" s="108">
        <v>1</v>
      </c>
      <c r="C22" s="115">
        <f t="shared" si="3"/>
        <v>1.1148272017837235E-3</v>
      </c>
      <c r="D22" s="108">
        <f t="shared" si="0"/>
        <v>0</v>
      </c>
      <c r="E22" s="115">
        <f t="shared" si="4"/>
        <v>0</v>
      </c>
      <c r="F22" s="108">
        <v>0</v>
      </c>
      <c r="G22" s="113">
        <f t="shared" si="1"/>
        <v>0</v>
      </c>
      <c r="H22" s="108">
        <v>0</v>
      </c>
      <c r="I22" s="109">
        <f t="shared" si="2"/>
        <v>0</v>
      </c>
    </row>
    <row r="23" spans="1:9" ht="15.75" thickBot="1">
      <c r="A23" s="50" t="s">
        <v>4759</v>
      </c>
      <c r="B23" s="110">
        <f>SUM(B2:B22)</f>
        <v>897</v>
      </c>
      <c r="C23" s="111"/>
      <c r="D23" s="116">
        <f>AVERAGE(F23,H23,K23)</f>
        <v>266.5</v>
      </c>
      <c r="E23" s="111"/>
      <c r="F23" s="110">
        <f>SUM(F2:F22)</f>
        <v>277</v>
      </c>
      <c r="G23" s="111"/>
      <c r="H23" s="110">
        <f>SUM(H2:H22)</f>
        <v>256</v>
      </c>
      <c r="I23" s="11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899"/>
  <sheetViews>
    <sheetView topLeftCell="A199" zoomScale="60" zoomScaleNormal="60" workbookViewId="0"/>
  </sheetViews>
  <sheetFormatPr defaultColWidth="11.42578125" defaultRowHeight="15"/>
  <cols>
    <col min="1" max="1" width="17.140625" customWidth="1"/>
    <col min="2" max="2" width="17.85546875" customWidth="1"/>
    <col min="3" max="3" width="13.42578125" style="1" customWidth="1"/>
    <col min="4" max="4" width="12.85546875" style="1" customWidth="1"/>
    <col min="5" max="5" width="20" style="94" customWidth="1"/>
    <col min="6" max="6" width="12.85546875" style="2" customWidth="1"/>
    <col min="7" max="7" width="10" style="1" customWidth="1"/>
    <col min="8" max="10" width="11.42578125" style="60" customWidth="1"/>
    <col min="11" max="11" width="11.42578125" style="4" customWidth="1"/>
    <col min="12" max="12" width="13" style="2" customWidth="1"/>
    <col min="13" max="13" width="10" style="1" customWidth="1"/>
    <col min="14" max="16" width="11.42578125" style="60" customWidth="1"/>
    <col min="17" max="17" width="11.42578125" style="5" customWidth="1"/>
  </cols>
  <sheetData>
    <row r="1" spans="1:17" ht="15.75" thickBot="1"/>
    <row r="2" spans="1:17" s="55" customFormat="1" ht="45.75" thickBot="1">
      <c r="A2" s="50" t="s">
        <v>4735</v>
      </c>
      <c r="B2" s="51" t="s">
        <v>3</v>
      </c>
      <c r="C2" s="50" t="s">
        <v>5</v>
      </c>
      <c r="D2" s="51" t="s">
        <v>6</v>
      </c>
      <c r="E2" s="52" t="s">
        <v>4794</v>
      </c>
      <c r="F2" s="50" t="s">
        <v>4741</v>
      </c>
      <c r="G2" s="51" t="s">
        <v>4742</v>
      </c>
      <c r="H2" s="53" t="s">
        <v>4781</v>
      </c>
      <c r="I2" s="53" t="s">
        <v>4782</v>
      </c>
      <c r="J2" s="53" t="s">
        <v>4783</v>
      </c>
      <c r="K2" s="53" t="s">
        <v>4743</v>
      </c>
      <c r="L2" s="51" t="s">
        <v>4750</v>
      </c>
      <c r="M2" s="51" t="s">
        <v>4751</v>
      </c>
      <c r="N2" s="53" t="s">
        <v>4784</v>
      </c>
      <c r="O2" s="53" t="s">
        <v>4785</v>
      </c>
      <c r="P2" s="53" t="s">
        <v>4786</v>
      </c>
      <c r="Q2" s="53" t="s">
        <v>4752</v>
      </c>
    </row>
    <row r="3" spans="1:17">
      <c r="A3" s="7" t="s">
        <v>7</v>
      </c>
      <c r="B3" s="8" t="s">
        <v>13</v>
      </c>
      <c r="C3" s="63">
        <v>2</v>
      </c>
      <c r="D3" s="1" t="s">
        <v>15</v>
      </c>
      <c r="E3" s="97" t="s">
        <v>16</v>
      </c>
      <c r="F3" s="56"/>
      <c r="G3" s="57">
        <v>0</v>
      </c>
      <c r="H3" s="57"/>
      <c r="I3" s="57"/>
      <c r="J3" s="57"/>
      <c r="K3" s="86"/>
      <c r="L3" s="59" t="s">
        <v>4755</v>
      </c>
      <c r="M3" s="58">
        <v>2</v>
      </c>
      <c r="N3" s="62">
        <v>15.234375</v>
      </c>
      <c r="O3" s="62">
        <v>24.137931034482772</v>
      </c>
      <c r="P3" s="62"/>
      <c r="Q3" s="88">
        <v>99.91</v>
      </c>
    </row>
    <row r="4" spans="1:17">
      <c r="A4" s="7" t="s">
        <v>17</v>
      </c>
      <c r="B4" s="8" t="s">
        <v>13</v>
      </c>
      <c r="C4" s="63">
        <v>2</v>
      </c>
      <c r="D4" s="1" t="s">
        <v>15</v>
      </c>
      <c r="E4" s="97" t="s">
        <v>22</v>
      </c>
      <c r="F4" s="56" t="s">
        <v>4755</v>
      </c>
      <c r="G4" s="57">
        <v>0</v>
      </c>
      <c r="H4" s="57"/>
      <c r="I4" s="57"/>
      <c r="J4" s="57"/>
      <c r="K4" s="86"/>
      <c r="L4" s="59" t="s">
        <v>4755</v>
      </c>
      <c r="M4" s="58">
        <v>1</v>
      </c>
      <c r="N4" s="62">
        <v>1.953125</v>
      </c>
      <c r="O4" s="62">
        <v>3.4482758620689657</v>
      </c>
      <c r="P4" s="62"/>
      <c r="Q4" s="88">
        <v>100</v>
      </c>
    </row>
    <row r="5" spans="1:17">
      <c r="A5" s="7" t="s">
        <v>29</v>
      </c>
      <c r="B5" s="8" t="s">
        <v>27</v>
      </c>
      <c r="C5" s="63">
        <v>1</v>
      </c>
      <c r="D5" s="1" t="s">
        <v>34</v>
      </c>
      <c r="E5" s="97" t="s">
        <v>35</v>
      </c>
      <c r="F5" s="56" t="s">
        <v>4755</v>
      </c>
      <c r="G5" s="57">
        <v>3</v>
      </c>
      <c r="H5" s="61">
        <v>5.0541516245487355</v>
      </c>
      <c r="I5" s="61">
        <v>8.3333333333333357</v>
      </c>
      <c r="J5" s="57"/>
      <c r="K5" s="86">
        <v>99.993333333333339</v>
      </c>
      <c r="L5" s="59" t="s">
        <v>4755</v>
      </c>
      <c r="M5" s="58">
        <v>2</v>
      </c>
      <c r="N5" s="62">
        <v>0.390625</v>
      </c>
      <c r="O5" s="62">
        <v>0.68965517241379315</v>
      </c>
      <c r="P5" s="62"/>
      <c r="Q5" s="88">
        <v>100</v>
      </c>
    </row>
    <row r="6" spans="1:17">
      <c r="A6" s="7" t="s">
        <v>42</v>
      </c>
      <c r="B6" s="8" t="s">
        <v>40</v>
      </c>
      <c r="C6" s="63">
        <v>2</v>
      </c>
      <c r="D6" s="1" t="s">
        <v>15</v>
      </c>
      <c r="E6" s="97" t="s">
        <v>47</v>
      </c>
      <c r="F6" s="56" t="s">
        <v>4755</v>
      </c>
      <c r="G6" s="57">
        <v>0</v>
      </c>
      <c r="H6" s="57"/>
      <c r="I6" s="57"/>
      <c r="J6" s="57"/>
      <c r="K6" s="86"/>
      <c r="L6" s="59" t="s">
        <v>4755</v>
      </c>
      <c r="M6" s="58">
        <v>0</v>
      </c>
      <c r="N6" s="62"/>
      <c r="O6" s="62"/>
      <c r="P6" s="58"/>
      <c r="Q6" s="88"/>
    </row>
    <row r="7" spans="1:17">
      <c r="A7" s="7" t="s">
        <v>48</v>
      </c>
      <c r="B7" s="8" t="s">
        <v>13</v>
      </c>
      <c r="C7" s="63">
        <v>2</v>
      </c>
      <c r="D7" s="1" t="s">
        <v>15</v>
      </c>
      <c r="E7" s="97" t="s">
        <v>53</v>
      </c>
      <c r="F7" s="56" t="s">
        <v>4755</v>
      </c>
      <c r="G7" s="57">
        <v>1</v>
      </c>
      <c r="H7" s="61">
        <v>0.36101083032490977</v>
      </c>
      <c r="I7" s="61">
        <v>0.64102564102564108</v>
      </c>
      <c r="J7" s="57"/>
      <c r="K7" s="86">
        <v>100</v>
      </c>
      <c r="L7" s="59" t="s">
        <v>4755</v>
      </c>
      <c r="M7" s="58">
        <v>1</v>
      </c>
      <c r="N7" s="62">
        <v>12.5</v>
      </c>
      <c r="O7" s="62">
        <v>20.689655172413804</v>
      </c>
      <c r="P7" s="62"/>
      <c r="Q7" s="88">
        <v>99.94</v>
      </c>
    </row>
    <row r="8" spans="1:17">
      <c r="A8" s="7" t="s">
        <v>54</v>
      </c>
      <c r="B8" s="8" t="s">
        <v>13</v>
      </c>
      <c r="C8" s="63">
        <v>2</v>
      </c>
      <c r="D8" s="1" t="s">
        <v>15</v>
      </c>
      <c r="E8" s="97" t="s">
        <v>59</v>
      </c>
      <c r="F8" s="56"/>
      <c r="G8" s="57">
        <v>0</v>
      </c>
      <c r="H8" s="57"/>
      <c r="I8" s="57"/>
      <c r="J8" s="57"/>
      <c r="K8" s="86"/>
      <c r="L8" s="59" t="s">
        <v>4755</v>
      </c>
      <c r="M8" s="58">
        <v>0</v>
      </c>
      <c r="N8" s="62"/>
      <c r="O8" s="62"/>
      <c r="P8" s="58"/>
      <c r="Q8" s="88"/>
    </row>
    <row r="9" spans="1:17">
      <c r="A9" s="7" t="s">
        <v>60</v>
      </c>
      <c r="B9" s="8" t="s">
        <v>64</v>
      </c>
      <c r="C9" s="3">
        <v>45</v>
      </c>
      <c r="D9" s="1" t="s">
        <v>66</v>
      </c>
      <c r="E9" s="97" t="s">
        <v>67</v>
      </c>
      <c r="F9" s="56" t="s">
        <v>4756</v>
      </c>
      <c r="G9" s="57">
        <v>2</v>
      </c>
      <c r="H9" s="61">
        <v>69.314079422382633</v>
      </c>
      <c r="I9" s="61"/>
      <c r="J9" s="61">
        <v>52.066115702479422</v>
      </c>
      <c r="K9" s="86">
        <v>2.4595000000000002</v>
      </c>
      <c r="L9" s="59" t="s">
        <v>4756</v>
      </c>
      <c r="M9" s="58">
        <v>1</v>
      </c>
      <c r="N9" s="62">
        <v>71.484375</v>
      </c>
      <c r="O9" s="62"/>
      <c r="P9" s="62">
        <v>59.459459459459445</v>
      </c>
      <c r="Q9" s="88">
        <v>2.266</v>
      </c>
    </row>
    <row r="10" spans="1:17">
      <c r="A10" s="7" t="s">
        <v>68</v>
      </c>
      <c r="B10" s="8" t="s">
        <v>64</v>
      </c>
      <c r="C10" s="3">
        <v>69</v>
      </c>
      <c r="D10" s="1" t="s">
        <v>66</v>
      </c>
      <c r="E10" s="97" t="s">
        <v>73</v>
      </c>
      <c r="F10" s="56" t="s">
        <v>4756</v>
      </c>
      <c r="G10" s="57">
        <v>2</v>
      </c>
      <c r="H10" s="61">
        <v>61.732851985559464</v>
      </c>
      <c r="I10" s="61"/>
      <c r="J10" s="61">
        <v>36.363636363636381</v>
      </c>
      <c r="K10" s="86">
        <v>3.5365000000000002</v>
      </c>
      <c r="L10" s="59" t="s">
        <v>4756</v>
      </c>
      <c r="M10" s="58">
        <v>1</v>
      </c>
      <c r="N10" s="62">
        <v>82.03125</v>
      </c>
      <c r="O10" s="62"/>
      <c r="P10" s="62">
        <v>72.972972972973025</v>
      </c>
      <c r="Q10" s="88">
        <v>1.3260000000000001</v>
      </c>
    </row>
    <row r="11" spans="1:17">
      <c r="A11" s="7" t="s">
        <v>74</v>
      </c>
      <c r="B11" s="8" t="s">
        <v>64</v>
      </c>
      <c r="C11" s="3">
        <v>68</v>
      </c>
      <c r="D11" s="1" t="s">
        <v>66</v>
      </c>
      <c r="E11" s="97" t="s">
        <v>81</v>
      </c>
      <c r="F11" s="56"/>
      <c r="G11" s="57">
        <v>0</v>
      </c>
      <c r="H11" s="57"/>
      <c r="I11" s="57"/>
      <c r="J11" s="57"/>
      <c r="K11" s="86"/>
      <c r="L11" s="59" t="s">
        <v>4756</v>
      </c>
      <c r="M11" s="58">
        <v>0</v>
      </c>
      <c r="N11" s="62"/>
      <c r="O11" s="62"/>
      <c r="P11" s="58"/>
      <c r="Q11" s="88"/>
    </row>
    <row r="12" spans="1:17">
      <c r="A12" s="7" t="s">
        <v>74</v>
      </c>
      <c r="B12" s="8" t="s">
        <v>64</v>
      </c>
      <c r="C12" s="3">
        <v>69</v>
      </c>
      <c r="D12" s="1" t="s">
        <v>79</v>
      </c>
      <c r="E12" s="97" t="s">
        <v>80</v>
      </c>
      <c r="F12" s="56" t="s">
        <v>4756</v>
      </c>
      <c r="G12" s="57">
        <v>2</v>
      </c>
      <c r="H12" s="61">
        <v>47.65342960288806</v>
      </c>
      <c r="I12" s="61"/>
      <c r="J12" s="61">
        <v>15.702479338842975</v>
      </c>
      <c r="K12" s="86">
        <v>38.06</v>
      </c>
      <c r="L12" s="59" t="s">
        <v>4756</v>
      </c>
      <c r="M12" s="58">
        <v>1</v>
      </c>
      <c r="N12" s="62">
        <v>46.484375</v>
      </c>
      <c r="O12" s="62"/>
      <c r="P12" s="62">
        <v>15.315315315315312</v>
      </c>
      <c r="Q12" s="88">
        <v>34.200000000000003</v>
      </c>
    </row>
    <row r="13" spans="1:17">
      <c r="A13" s="7" t="s">
        <v>82</v>
      </c>
      <c r="B13" s="8" t="s">
        <v>13</v>
      </c>
      <c r="C13" s="63">
        <v>2</v>
      </c>
      <c r="D13" s="1" t="s">
        <v>15</v>
      </c>
      <c r="E13" s="97" t="s">
        <v>87</v>
      </c>
      <c r="F13" s="56" t="s">
        <v>4755</v>
      </c>
      <c r="G13" s="57">
        <v>3</v>
      </c>
      <c r="H13" s="61">
        <v>5.415162454873645</v>
      </c>
      <c r="I13" s="61">
        <v>8.9743589743589762</v>
      </c>
      <c r="J13" s="57"/>
      <c r="K13" s="86">
        <v>99.990000000000009</v>
      </c>
      <c r="L13" s="59" t="s">
        <v>4755</v>
      </c>
      <c r="M13" s="58">
        <v>3</v>
      </c>
      <c r="N13" s="62">
        <v>7.8125</v>
      </c>
      <c r="O13" s="62">
        <v>13.103448275862075</v>
      </c>
      <c r="P13" s="62"/>
      <c r="Q13" s="88">
        <v>99.983333333333334</v>
      </c>
    </row>
    <row r="14" spans="1:17">
      <c r="A14" s="7" t="s">
        <v>88</v>
      </c>
      <c r="B14" s="8" t="s">
        <v>64</v>
      </c>
      <c r="C14" s="3">
        <v>49</v>
      </c>
      <c r="D14" s="1" t="s">
        <v>66</v>
      </c>
      <c r="E14" s="97" t="s">
        <v>92</v>
      </c>
      <c r="F14" s="56" t="s">
        <v>4756</v>
      </c>
      <c r="G14" s="57">
        <v>2</v>
      </c>
      <c r="H14" s="61">
        <v>57.039711191335662</v>
      </c>
      <c r="I14" s="61"/>
      <c r="J14" s="61">
        <v>30.578512396694215</v>
      </c>
      <c r="K14" s="86">
        <v>6.601</v>
      </c>
      <c r="L14" s="59" t="s">
        <v>4756</v>
      </c>
      <c r="M14" s="58">
        <v>1</v>
      </c>
      <c r="N14" s="62">
        <v>55.078125</v>
      </c>
      <c r="O14" s="62"/>
      <c r="P14" s="62">
        <v>30.630630630630623</v>
      </c>
      <c r="Q14" s="88">
        <v>6.6260000000000003</v>
      </c>
    </row>
    <row r="15" spans="1:17">
      <c r="A15" s="7" t="s">
        <v>106</v>
      </c>
      <c r="B15" s="8" t="s">
        <v>110</v>
      </c>
      <c r="C15" s="63">
        <v>2</v>
      </c>
      <c r="D15" s="1" t="s">
        <v>15</v>
      </c>
      <c r="E15" s="97" t="s">
        <v>112</v>
      </c>
      <c r="F15" s="56" t="s">
        <v>4755</v>
      </c>
      <c r="G15" s="57">
        <v>0</v>
      </c>
      <c r="H15" s="61"/>
      <c r="I15" s="61"/>
      <c r="J15" s="57"/>
      <c r="K15" s="86"/>
      <c r="L15" s="59" t="s">
        <v>4755</v>
      </c>
      <c r="M15" s="58">
        <v>0</v>
      </c>
      <c r="N15" s="62"/>
      <c r="O15" s="62"/>
      <c r="P15" s="58"/>
      <c r="Q15" s="88"/>
    </row>
    <row r="16" spans="1:17">
      <c r="A16" s="7" t="s">
        <v>131</v>
      </c>
      <c r="B16" s="8" t="s">
        <v>135</v>
      </c>
      <c r="C16" s="63">
        <v>1</v>
      </c>
      <c r="D16" s="1" t="s">
        <v>34</v>
      </c>
      <c r="E16" s="97" t="s">
        <v>137</v>
      </c>
      <c r="F16" s="56" t="s">
        <v>4756</v>
      </c>
      <c r="G16" s="57">
        <v>0</v>
      </c>
      <c r="H16" s="57"/>
      <c r="I16" s="57"/>
      <c r="J16" s="57"/>
      <c r="K16" s="86"/>
      <c r="L16" s="59" t="s">
        <v>4756</v>
      </c>
      <c r="M16" s="58">
        <v>0</v>
      </c>
      <c r="N16" s="62"/>
      <c r="O16" s="62"/>
      <c r="P16" s="58"/>
      <c r="Q16" s="88"/>
    </row>
    <row r="17" spans="1:17">
      <c r="A17" s="7" t="s">
        <v>138</v>
      </c>
      <c r="B17" s="8" t="s">
        <v>135</v>
      </c>
      <c r="C17" s="3">
        <v>27</v>
      </c>
      <c r="D17" s="1" t="s">
        <v>143</v>
      </c>
      <c r="E17" s="97" t="s">
        <v>144</v>
      </c>
      <c r="F17" s="56" t="s">
        <v>4756</v>
      </c>
      <c r="G17" s="57">
        <v>0</v>
      </c>
      <c r="H17" s="57"/>
      <c r="I17" s="57"/>
      <c r="J17" s="57"/>
      <c r="K17" s="86"/>
      <c r="L17" s="59"/>
      <c r="M17" s="58">
        <v>0</v>
      </c>
      <c r="N17" s="62"/>
      <c r="O17" s="62"/>
      <c r="P17" s="58"/>
      <c r="Q17" s="88"/>
    </row>
    <row r="18" spans="1:17">
      <c r="A18" s="7" t="s">
        <v>145</v>
      </c>
      <c r="B18" s="8" t="s">
        <v>64</v>
      </c>
      <c r="C18" s="3">
        <v>74</v>
      </c>
      <c r="D18" s="1" t="s">
        <v>66</v>
      </c>
      <c r="E18" s="97" t="s">
        <v>150</v>
      </c>
      <c r="F18" s="56" t="s">
        <v>4756</v>
      </c>
      <c r="G18" s="57">
        <v>0</v>
      </c>
      <c r="H18" s="61"/>
      <c r="I18" s="61"/>
      <c r="J18" s="57"/>
      <c r="K18" s="86"/>
      <c r="L18" s="59"/>
      <c r="M18" s="58">
        <v>0</v>
      </c>
      <c r="N18" s="62"/>
      <c r="O18" s="62"/>
      <c r="P18" s="58"/>
      <c r="Q18" s="88"/>
    </row>
    <row r="19" spans="1:17">
      <c r="A19" s="7" t="s">
        <v>158</v>
      </c>
      <c r="B19" s="8" t="s">
        <v>40</v>
      </c>
      <c r="C19" s="63">
        <v>2</v>
      </c>
      <c r="D19" s="1" t="s">
        <v>15</v>
      </c>
      <c r="E19" s="97" t="s">
        <v>163</v>
      </c>
      <c r="F19" s="56"/>
      <c r="G19" s="57">
        <v>0</v>
      </c>
      <c r="H19" s="57"/>
      <c r="I19" s="57"/>
      <c r="J19" s="57"/>
      <c r="K19" s="86"/>
      <c r="L19" s="59" t="s">
        <v>4756</v>
      </c>
      <c r="M19" s="58">
        <v>0</v>
      </c>
      <c r="N19" s="62"/>
      <c r="O19" s="62"/>
      <c r="P19" s="58"/>
      <c r="Q19" s="88"/>
    </row>
    <row r="20" spans="1:17">
      <c r="A20" s="7" t="s">
        <v>164</v>
      </c>
      <c r="B20" s="8" t="s">
        <v>64</v>
      </c>
      <c r="C20" s="3">
        <v>41</v>
      </c>
      <c r="D20" s="1" t="s">
        <v>170</v>
      </c>
      <c r="E20" s="97" t="s">
        <v>171</v>
      </c>
      <c r="F20" s="56"/>
      <c r="G20" s="57">
        <v>0</v>
      </c>
      <c r="H20" s="57"/>
      <c r="I20" s="57"/>
      <c r="J20" s="57"/>
      <c r="K20" s="86"/>
      <c r="L20" s="59" t="s">
        <v>4756</v>
      </c>
      <c r="M20" s="58">
        <v>0</v>
      </c>
      <c r="N20" s="62"/>
      <c r="O20" s="62"/>
      <c r="P20" s="58"/>
      <c r="Q20" s="88"/>
    </row>
    <row r="21" spans="1:17">
      <c r="A21" s="7" t="s">
        <v>164</v>
      </c>
      <c r="B21" s="8" t="s">
        <v>64</v>
      </c>
      <c r="C21" s="3">
        <v>78</v>
      </c>
      <c r="D21" s="1" t="s">
        <v>66</v>
      </c>
      <c r="E21" s="97" t="s">
        <v>169</v>
      </c>
      <c r="F21" s="56" t="s">
        <v>4756</v>
      </c>
      <c r="G21" s="57">
        <v>0</v>
      </c>
      <c r="H21" s="57"/>
      <c r="I21" s="57"/>
      <c r="J21" s="57"/>
      <c r="K21" s="86"/>
      <c r="L21" s="59" t="s">
        <v>4756</v>
      </c>
      <c r="M21" s="58">
        <v>0</v>
      </c>
      <c r="N21" s="62"/>
      <c r="O21" s="62"/>
      <c r="P21" s="58"/>
      <c r="Q21" s="88"/>
    </row>
    <row r="22" spans="1:17">
      <c r="A22" s="7" t="s">
        <v>172</v>
      </c>
      <c r="B22" s="8" t="s">
        <v>104</v>
      </c>
      <c r="C22" s="3">
        <v>29</v>
      </c>
      <c r="D22" s="1" t="s">
        <v>177</v>
      </c>
      <c r="E22" s="97" t="s">
        <v>178</v>
      </c>
      <c r="F22" s="56" t="s">
        <v>4756</v>
      </c>
      <c r="G22" s="57">
        <v>0</v>
      </c>
      <c r="H22" s="57"/>
      <c r="I22" s="57"/>
      <c r="J22" s="57"/>
      <c r="K22" s="86"/>
      <c r="L22" s="59" t="s">
        <v>4756</v>
      </c>
      <c r="M22" s="58">
        <v>0</v>
      </c>
      <c r="N22" s="62"/>
      <c r="O22" s="62"/>
      <c r="P22" s="58"/>
      <c r="Q22" s="88"/>
    </row>
    <row r="23" spans="1:17">
      <c r="A23" s="7" t="s">
        <v>179</v>
      </c>
      <c r="B23" s="8" t="s">
        <v>64</v>
      </c>
      <c r="C23" s="3">
        <v>47</v>
      </c>
      <c r="D23" s="1" t="s">
        <v>170</v>
      </c>
      <c r="E23" s="97" t="s">
        <v>184</v>
      </c>
      <c r="F23" s="56" t="s">
        <v>4756</v>
      </c>
      <c r="G23" s="57">
        <v>0</v>
      </c>
      <c r="H23" s="57"/>
      <c r="I23" s="57"/>
      <c r="J23" s="57"/>
      <c r="K23" s="86"/>
      <c r="L23" s="59" t="s">
        <v>4756</v>
      </c>
      <c r="M23" s="58">
        <v>0</v>
      </c>
      <c r="N23" s="62"/>
      <c r="O23" s="62"/>
      <c r="P23" s="58"/>
      <c r="Q23" s="88"/>
    </row>
    <row r="24" spans="1:17">
      <c r="A24" s="7" t="s">
        <v>197</v>
      </c>
      <c r="B24" s="8" t="s">
        <v>13</v>
      </c>
      <c r="C24" s="63">
        <v>2</v>
      </c>
      <c r="D24" s="1" t="s">
        <v>15</v>
      </c>
      <c r="E24" s="97" t="s">
        <v>202</v>
      </c>
      <c r="F24" s="56" t="s">
        <v>4755</v>
      </c>
      <c r="G24" s="57">
        <v>2</v>
      </c>
      <c r="H24" s="61">
        <v>37.184115523465735</v>
      </c>
      <c r="I24" s="61">
        <v>61.538461538461625</v>
      </c>
      <c r="J24" s="57"/>
      <c r="K24" s="86">
        <v>98.42</v>
      </c>
      <c r="L24" s="59"/>
      <c r="M24" s="58">
        <v>0</v>
      </c>
      <c r="N24" s="62"/>
      <c r="O24" s="62"/>
      <c r="P24" s="58"/>
      <c r="Q24" s="88"/>
    </row>
    <row r="25" spans="1:17">
      <c r="A25" s="7" t="s">
        <v>203</v>
      </c>
      <c r="B25" s="8" t="s">
        <v>40</v>
      </c>
      <c r="C25" s="63">
        <v>1</v>
      </c>
      <c r="D25" s="1" t="s">
        <v>34</v>
      </c>
      <c r="E25" s="97" t="s">
        <v>208</v>
      </c>
      <c r="F25" s="56"/>
      <c r="G25" s="57">
        <v>0</v>
      </c>
      <c r="H25" s="61"/>
      <c r="I25" s="61"/>
      <c r="J25" s="57"/>
      <c r="K25" s="86"/>
      <c r="L25" s="59" t="s">
        <v>4755</v>
      </c>
      <c r="M25" s="58">
        <v>0</v>
      </c>
      <c r="N25" s="62"/>
      <c r="O25" s="62"/>
      <c r="P25" s="58"/>
      <c r="Q25" s="88"/>
    </row>
    <row r="26" spans="1:17">
      <c r="A26" s="7" t="s">
        <v>209</v>
      </c>
      <c r="B26" s="8" t="s">
        <v>64</v>
      </c>
      <c r="C26" s="3">
        <v>51</v>
      </c>
      <c r="D26" s="1" t="s">
        <v>66</v>
      </c>
      <c r="E26" s="97" t="s">
        <v>213</v>
      </c>
      <c r="F26" s="56" t="s">
        <v>4756</v>
      </c>
      <c r="G26" s="57">
        <v>2</v>
      </c>
      <c r="H26" s="61">
        <v>69.675090252707548</v>
      </c>
      <c r="I26" s="61"/>
      <c r="J26" s="61">
        <v>52.892561983471161</v>
      </c>
      <c r="K26" s="86">
        <v>2.3354999999999997</v>
      </c>
      <c r="L26" s="59" t="s">
        <v>4756</v>
      </c>
      <c r="M26" s="58">
        <v>3</v>
      </c>
      <c r="N26" s="62">
        <v>78.125</v>
      </c>
      <c r="O26" s="62"/>
      <c r="P26" s="62">
        <v>67.567567567567579</v>
      </c>
      <c r="Q26" s="88">
        <v>1.5753333333333333</v>
      </c>
    </row>
    <row r="27" spans="1:17">
      <c r="A27" s="7" t="s">
        <v>214</v>
      </c>
      <c r="B27" s="8" t="s">
        <v>40</v>
      </c>
      <c r="C27" s="63">
        <v>2</v>
      </c>
      <c r="D27" s="1" t="s">
        <v>15</v>
      </c>
      <c r="E27" s="97" t="s">
        <v>219</v>
      </c>
      <c r="F27" s="56" t="s">
        <v>4755</v>
      </c>
      <c r="G27" s="57">
        <v>0</v>
      </c>
      <c r="H27" s="57"/>
      <c r="I27" s="57"/>
      <c r="J27" s="57"/>
      <c r="K27" s="86"/>
      <c r="L27" s="59"/>
      <c r="M27" s="58">
        <v>0</v>
      </c>
      <c r="N27" s="62"/>
      <c r="O27" s="62"/>
      <c r="P27" s="58"/>
      <c r="Q27" s="88"/>
    </row>
    <row r="28" spans="1:17">
      <c r="A28" s="7" t="s">
        <v>233</v>
      </c>
      <c r="B28" s="8" t="s">
        <v>13</v>
      </c>
      <c r="C28" s="63">
        <v>2</v>
      </c>
      <c r="D28" s="1" t="s">
        <v>15</v>
      </c>
      <c r="E28" s="97" t="s">
        <v>237</v>
      </c>
      <c r="F28" s="56" t="s">
        <v>4756</v>
      </c>
      <c r="G28" s="57">
        <v>3</v>
      </c>
      <c r="H28" s="61">
        <v>58.483754512635294</v>
      </c>
      <c r="I28" s="61">
        <v>78.846153846153797</v>
      </c>
      <c r="J28" s="57"/>
      <c r="K28" s="86">
        <v>4.942333333333333</v>
      </c>
      <c r="L28" s="59" t="s">
        <v>4757</v>
      </c>
      <c r="M28" s="58">
        <v>3</v>
      </c>
      <c r="N28" s="62">
        <v>59.765625</v>
      </c>
      <c r="O28" s="62">
        <v>75.862068965517281</v>
      </c>
      <c r="P28" s="62"/>
      <c r="Q28" s="88">
        <v>4.9353333333333333</v>
      </c>
    </row>
    <row r="29" spans="1:17">
      <c r="A29" s="7" t="s">
        <v>244</v>
      </c>
      <c r="B29" s="8" t="s">
        <v>64</v>
      </c>
      <c r="C29" s="3">
        <v>51</v>
      </c>
      <c r="D29" s="1" t="s">
        <v>66</v>
      </c>
      <c r="E29" s="97" t="s">
        <v>249</v>
      </c>
      <c r="F29" s="56"/>
      <c r="G29" s="57">
        <v>0</v>
      </c>
      <c r="H29" s="57"/>
      <c r="I29" s="57"/>
      <c r="J29" s="57"/>
      <c r="K29" s="86"/>
      <c r="L29" s="59"/>
      <c r="M29" s="58">
        <v>0</v>
      </c>
      <c r="N29" s="62"/>
      <c r="O29" s="62"/>
      <c r="P29" s="58"/>
      <c r="Q29" s="88"/>
    </row>
    <row r="30" spans="1:17">
      <c r="A30" s="7" t="s">
        <v>256</v>
      </c>
      <c r="B30" s="8" t="s">
        <v>13</v>
      </c>
      <c r="C30" s="63">
        <v>2</v>
      </c>
      <c r="D30" s="1" t="s">
        <v>15</v>
      </c>
      <c r="E30" s="97" t="s">
        <v>260</v>
      </c>
      <c r="F30" s="56" t="s">
        <v>4755</v>
      </c>
      <c r="G30" s="57">
        <v>0</v>
      </c>
      <c r="H30" s="57"/>
      <c r="I30" s="57"/>
      <c r="J30" s="57"/>
      <c r="K30" s="86"/>
      <c r="L30" s="59"/>
      <c r="M30" s="58">
        <v>0</v>
      </c>
      <c r="N30" s="62"/>
      <c r="O30" s="62"/>
      <c r="P30" s="58"/>
      <c r="Q30" s="88"/>
    </row>
    <row r="31" spans="1:17">
      <c r="A31" s="7" t="s">
        <v>266</v>
      </c>
      <c r="B31" s="8" t="s">
        <v>13</v>
      </c>
      <c r="C31" s="63">
        <v>2</v>
      </c>
      <c r="D31" s="1" t="s">
        <v>15</v>
      </c>
      <c r="E31" s="97" t="s">
        <v>270</v>
      </c>
      <c r="F31" s="56" t="s">
        <v>4755</v>
      </c>
      <c r="G31" s="57">
        <v>0</v>
      </c>
      <c r="H31" s="61"/>
      <c r="I31" s="61"/>
      <c r="J31" s="57"/>
      <c r="K31" s="86"/>
      <c r="L31" s="59"/>
      <c r="M31" s="58">
        <v>0</v>
      </c>
      <c r="N31" s="62"/>
      <c r="O31" s="62"/>
      <c r="P31" s="58"/>
      <c r="Q31" s="88"/>
    </row>
    <row r="32" spans="1:17">
      <c r="A32" s="7" t="s">
        <v>271</v>
      </c>
      <c r="B32" s="8" t="s">
        <v>64</v>
      </c>
      <c r="C32" s="3">
        <v>88</v>
      </c>
      <c r="D32" s="1" t="s">
        <v>66</v>
      </c>
      <c r="E32" s="97" t="s">
        <v>276</v>
      </c>
      <c r="F32" s="56" t="s">
        <v>4756</v>
      </c>
      <c r="G32" s="57">
        <v>0</v>
      </c>
      <c r="H32" s="57"/>
      <c r="I32" s="57"/>
      <c r="J32" s="57"/>
      <c r="K32" s="86"/>
      <c r="L32" s="59"/>
      <c r="M32" s="58">
        <v>0</v>
      </c>
      <c r="N32" s="62"/>
      <c r="O32" s="62"/>
      <c r="P32" s="58"/>
      <c r="Q32" s="88"/>
    </row>
    <row r="33" spans="1:17">
      <c r="A33" s="7" t="s">
        <v>282</v>
      </c>
      <c r="B33" s="8" t="s">
        <v>64</v>
      </c>
      <c r="C33" s="3">
        <v>60</v>
      </c>
      <c r="D33" s="1" t="s">
        <v>66</v>
      </c>
      <c r="E33" s="97" t="s">
        <v>287</v>
      </c>
      <c r="F33" s="56"/>
      <c r="G33" s="57">
        <v>0</v>
      </c>
      <c r="H33" s="57"/>
      <c r="I33" s="57"/>
      <c r="J33" s="57"/>
      <c r="K33" s="86"/>
      <c r="L33" s="59"/>
      <c r="M33" s="58">
        <v>0</v>
      </c>
      <c r="N33" s="62"/>
      <c r="O33" s="62"/>
      <c r="P33" s="58"/>
      <c r="Q33" s="88"/>
    </row>
    <row r="34" spans="1:17">
      <c r="A34" s="7" t="s">
        <v>288</v>
      </c>
      <c r="B34" s="8" t="s">
        <v>13</v>
      </c>
      <c r="C34" s="63">
        <v>1</v>
      </c>
      <c r="D34" s="1" t="s">
        <v>34</v>
      </c>
      <c r="E34" s="97" t="s">
        <v>293</v>
      </c>
      <c r="F34" s="56" t="s">
        <v>4755</v>
      </c>
      <c r="G34" s="57">
        <v>0</v>
      </c>
      <c r="H34" s="57"/>
      <c r="I34" s="57"/>
      <c r="J34" s="57"/>
      <c r="K34" s="86"/>
      <c r="L34" s="59"/>
      <c r="M34" s="58">
        <v>0</v>
      </c>
      <c r="N34" s="62"/>
      <c r="O34" s="62"/>
      <c r="P34" s="58"/>
      <c r="Q34" s="88"/>
    </row>
    <row r="35" spans="1:17">
      <c r="A35" s="7" t="s">
        <v>294</v>
      </c>
      <c r="B35" s="8" t="s">
        <v>155</v>
      </c>
      <c r="C35" s="63">
        <v>2</v>
      </c>
      <c r="D35" s="1" t="s">
        <v>15</v>
      </c>
      <c r="E35" s="97" t="s">
        <v>299</v>
      </c>
      <c r="F35" s="56" t="s">
        <v>4755</v>
      </c>
      <c r="G35" s="57">
        <v>1</v>
      </c>
      <c r="H35" s="61">
        <v>31.768953068592118</v>
      </c>
      <c r="I35" s="61">
        <v>51.923076923076991</v>
      </c>
      <c r="J35" s="57"/>
      <c r="K35" s="86">
        <v>98.93</v>
      </c>
      <c r="L35" s="59" t="s">
        <v>4755</v>
      </c>
      <c r="M35" s="58">
        <v>1</v>
      </c>
      <c r="N35" s="62">
        <v>17.96875</v>
      </c>
      <c r="O35" s="62">
        <v>28.965517241379327</v>
      </c>
      <c r="P35" s="62"/>
      <c r="Q35" s="88">
        <v>99.84</v>
      </c>
    </row>
    <row r="36" spans="1:17">
      <c r="A36" s="7" t="s">
        <v>307</v>
      </c>
      <c r="B36" s="8" t="s">
        <v>97</v>
      </c>
      <c r="C36" s="63">
        <v>1</v>
      </c>
      <c r="D36" s="1" t="s">
        <v>34</v>
      </c>
      <c r="E36" s="97" t="s">
        <v>312</v>
      </c>
      <c r="F36" s="56" t="s">
        <v>4756</v>
      </c>
      <c r="G36" s="57">
        <v>0</v>
      </c>
      <c r="H36" s="57"/>
      <c r="I36" s="57"/>
      <c r="J36" s="57"/>
      <c r="K36" s="86"/>
      <c r="L36" s="59"/>
      <c r="M36" s="58">
        <v>0</v>
      </c>
      <c r="N36" s="62"/>
      <c r="O36" s="62"/>
      <c r="P36" s="58"/>
      <c r="Q36" s="88"/>
    </row>
    <row r="37" spans="1:17">
      <c r="A37" s="7" t="s">
        <v>313</v>
      </c>
      <c r="B37" s="8" t="s">
        <v>64</v>
      </c>
      <c r="C37" s="3">
        <v>64</v>
      </c>
      <c r="D37" s="1" t="s">
        <v>66</v>
      </c>
      <c r="E37" s="97" t="s">
        <v>318</v>
      </c>
      <c r="F37" s="56" t="s">
        <v>4756</v>
      </c>
      <c r="G37" s="57">
        <v>2</v>
      </c>
      <c r="H37" s="61">
        <v>84.115523465704143</v>
      </c>
      <c r="I37" s="61"/>
      <c r="J37" s="61">
        <v>74.380165289256283</v>
      </c>
      <c r="K37" s="86">
        <v>1.0627499999999999</v>
      </c>
      <c r="L37" s="59" t="s">
        <v>4756</v>
      </c>
      <c r="M37" s="58">
        <v>1</v>
      </c>
      <c r="N37" s="62">
        <v>89.453125</v>
      </c>
      <c r="O37" s="62"/>
      <c r="P37" s="62">
        <v>85.585585585585733</v>
      </c>
      <c r="Q37" s="88">
        <v>0.77569999999999995</v>
      </c>
    </row>
    <row r="38" spans="1:17">
      <c r="A38" s="7" t="s">
        <v>325</v>
      </c>
      <c r="B38" s="8" t="s">
        <v>64</v>
      </c>
      <c r="C38" s="63">
        <v>1</v>
      </c>
      <c r="D38" s="1" t="s">
        <v>34</v>
      </c>
      <c r="E38" s="97" t="s">
        <v>330</v>
      </c>
      <c r="F38" s="56" t="s">
        <v>4755</v>
      </c>
      <c r="G38" s="57">
        <v>0</v>
      </c>
      <c r="H38" s="61"/>
      <c r="I38" s="61"/>
      <c r="J38" s="57"/>
      <c r="K38" s="86"/>
      <c r="L38" s="59"/>
      <c r="M38" s="58">
        <v>0</v>
      </c>
      <c r="N38" s="62"/>
      <c r="O38" s="62"/>
      <c r="P38" s="58"/>
      <c r="Q38" s="88"/>
    </row>
    <row r="39" spans="1:17">
      <c r="A39" s="7" t="s">
        <v>331</v>
      </c>
      <c r="B39" s="8" t="s">
        <v>64</v>
      </c>
      <c r="C39" s="3">
        <v>58</v>
      </c>
      <c r="D39" s="1" t="s">
        <v>129</v>
      </c>
      <c r="E39" s="97" t="s">
        <v>336</v>
      </c>
      <c r="F39" s="56" t="s">
        <v>4756</v>
      </c>
      <c r="G39" s="57">
        <v>0</v>
      </c>
      <c r="H39" s="57"/>
      <c r="I39" s="57"/>
      <c r="J39" s="57"/>
      <c r="K39" s="86"/>
      <c r="L39" s="59" t="s">
        <v>4756</v>
      </c>
      <c r="M39" s="58">
        <v>0</v>
      </c>
      <c r="N39" s="62"/>
      <c r="O39" s="62"/>
      <c r="P39" s="58"/>
      <c r="Q39" s="88"/>
    </row>
    <row r="40" spans="1:17">
      <c r="A40" s="7" t="s">
        <v>337</v>
      </c>
      <c r="B40" s="8" t="s">
        <v>104</v>
      </c>
      <c r="C40" s="3">
        <v>46</v>
      </c>
      <c r="D40" s="1" t="s">
        <v>15</v>
      </c>
      <c r="E40" s="97" t="s">
        <v>342</v>
      </c>
      <c r="F40" s="56" t="s">
        <v>4755</v>
      </c>
      <c r="G40" s="57">
        <v>2</v>
      </c>
      <c r="H40" s="61">
        <v>25.270758122743715</v>
      </c>
      <c r="I40" s="61"/>
      <c r="J40" s="61">
        <v>4.9586776859504136</v>
      </c>
      <c r="K40" s="86">
        <v>99.484999999999999</v>
      </c>
      <c r="L40" s="59" t="s">
        <v>4755</v>
      </c>
      <c r="M40" s="58">
        <v>1</v>
      </c>
      <c r="N40" s="62">
        <v>35.9375</v>
      </c>
      <c r="O40" s="62"/>
      <c r="P40" s="62">
        <v>5.4054054054054053</v>
      </c>
      <c r="Q40" s="88">
        <v>98.04</v>
      </c>
    </row>
    <row r="41" spans="1:17">
      <c r="A41" s="7" t="s">
        <v>379</v>
      </c>
      <c r="B41" s="8" t="s">
        <v>64</v>
      </c>
      <c r="C41" s="63">
        <v>2</v>
      </c>
      <c r="D41" s="1" t="s">
        <v>15</v>
      </c>
      <c r="E41" s="97" t="s">
        <v>384</v>
      </c>
      <c r="F41" s="56"/>
      <c r="G41" s="57">
        <v>0</v>
      </c>
      <c r="H41" s="61"/>
      <c r="I41" s="61"/>
      <c r="J41" s="57"/>
      <c r="K41" s="86"/>
      <c r="L41" s="59"/>
      <c r="M41" s="58">
        <v>0</v>
      </c>
      <c r="N41" s="62"/>
      <c r="O41" s="62"/>
      <c r="P41" s="58"/>
      <c r="Q41" s="88"/>
    </row>
    <row r="42" spans="1:17">
      <c r="A42" s="7" t="s">
        <v>385</v>
      </c>
      <c r="B42" s="8" t="s">
        <v>27</v>
      </c>
      <c r="C42" s="63">
        <v>1</v>
      </c>
      <c r="D42" s="1" t="s">
        <v>34</v>
      </c>
      <c r="E42" s="97" t="s">
        <v>390</v>
      </c>
      <c r="F42" s="56"/>
      <c r="G42" s="57">
        <v>0</v>
      </c>
      <c r="H42" s="57"/>
      <c r="I42" s="57"/>
      <c r="J42" s="57"/>
      <c r="K42" s="86"/>
      <c r="L42" s="59" t="s">
        <v>4755</v>
      </c>
      <c r="M42" s="58">
        <v>0</v>
      </c>
      <c r="N42" s="62"/>
      <c r="O42" s="62"/>
      <c r="P42" s="58"/>
      <c r="Q42" s="88"/>
    </row>
    <row r="43" spans="1:17">
      <c r="A43" s="7" t="s">
        <v>396</v>
      </c>
      <c r="B43" s="8" t="s">
        <v>64</v>
      </c>
      <c r="C43" s="3">
        <v>41</v>
      </c>
      <c r="D43" s="1" t="s">
        <v>323</v>
      </c>
      <c r="E43" s="97" t="s">
        <v>401</v>
      </c>
      <c r="F43" s="56"/>
      <c r="G43" s="57">
        <v>0</v>
      </c>
      <c r="H43" s="61"/>
      <c r="I43" s="61"/>
      <c r="J43" s="57"/>
      <c r="K43" s="86"/>
      <c r="L43" s="59"/>
      <c r="M43" s="58">
        <v>0</v>
      </c>
      <c r="N43" s="62"/>
      <c r="O43" s="62"/>
      <c r="P43" s="58"/>
      <c r="Q43" s="88"/>
    </row>
    <row r="44" spans="1:17">
      <c r="A44" s="7" t="s">
        <v>396</v>
      </c>
      <c r="B44" s="8" t="s">
        <v>64</v>
      </c>
      <c r="C44" s="3">
        <v>45</v>
      </c>
      <c r="D44" s="1" t="s">
        <v>66</v>
      </c>
      <c r="E44" s="97" t="s">
        <v>400</v>
      </c>
      <c r="F44" s="56" t="s">
        <v>4756</v>
      </c>
      <c r="G44" s="57">
        <v>0</v>
      </c>
      <c r="H44" s="61"/>
      <c r="I44" s="61"/>
      <c r="J44" s="57"/>
      <c r="K44" s="86"/>
      <c r="L44" s="59" t="s">
        <v>4755</v>
      </c>
      <c r="M44" s="58">
        <v>1</v>
      </c>
      <c r="N44" s="62">
        <v>45.3125</v>
      </c>
      <c r="O44" s="62"/>
      <c r="P44" s="62">
        <v>12.61261261261261</v>
      </c>
      <c r="Q44" s="88">
        <v>64.56</v>
      </c>
    </row>
    <row r="45" spans="1:17">
      <c r="A45" s="7" t="s">
        <v>402</v>
      </c>
      <c r="B45" s="8" t="s">
        <v>40</v>
      </c>
      <c r="C45" s="63">
        <v>2</v>
      </c>
      <c r="D45" s="1" t="s">
        <v>15</v>
      </c>
      <c r="E45" s="97" t="s">
        <v>406</v>
      </c>
      <c r="F45" s="56" t="s">
        <v>4756</v>
      </c>
      <c r="G45" s="57">
        <v>1</v>
      </c>
      <c r="H45" s="61">
        <v>67.148014440433144</v>
      </c>
      <c r="I45" s="61">
        <v>82.692307692307608</v>
      </c>
      <c r="J45" s="57"/>
      <c r="K45" s="86">
        <v>2.673</v>
      </c>
      <c r="L45" s="59" t="s">
        <v>4756</v>
      </c>
      <c r="M45" s="58">
        <v>2</v>
      </c>
      <c r="N45" s="62">
        <v>67.578125</v>
      </c>
      <c r="O45" s="62">
        <v>78.620689655172455</v>
      </c>
      <c r="P45" s="62"/>
      <c r="Q45" s="88">
        <v>2.7035</v>
      </c>
    </row>
    <row r="46" spans="1:17">
      <c r="A46" s="7" t="s">
        <v>407</v>
      </c>
      <c r="B46" s="8" t="s">
        <v>64</v>
      </c>
      <c r="C46" s="3">
        <v>61</v>
      </c>
      <c r="D46" s="1" t="s">
        <v>129</v>
      </c>
      <c r="E46" s="97" t="s">
        <v>412</v>
      </c>
      <c r="F46" s="56" t="s">
        <v>4756</v>
      </c>
      <c r="G46" s="57">
        <v>0</v>
      </c>
      <c r="H46" s="57"/>
      <c r="I46" s="57"/>
      <c r="J46" s="57"/>
      <c r="K46" s="86"/>
      <c r="L46" s="59"/>
      <c r="M46" s="58">
        <v>0</v>
      </c>
      <c r="N46" s="62"/>
      <c r="O46" s="62"/>
      <c r="P46" s="58"/>
      <c r="Q46" s="88"/>
    </row>
    <row r="47" spans="1:17">
      <c r="A47" s="7" t="s">
        <v>413</v>
      </c>
      <c r="B47" s="8" t="s">
        <v>40</v>
      </c>
      <c r="C47" s="63">
        <v>1</v>
      </c>
      <c r="D47" s="1" t="s">
        <v>34</v>
      </c>
      <c r="E47" s="97" t="s">
        <v>417</v>
      </c>
      <c r="F47" s="56" t="s">
        <v>4756</v>
      </c>
      <c r="G47" s="57">
        <v>1</v>
      </c>
      <c r="H47" s="61">
        <v>46.570397111913337</v>
      </c>
      <c r="I47" s="61">
        <v>72.435897435897445</v>
      </c>
      <c r="J47" s="57"/>
      <c r="K47" s="86">
        <v>53.58</v>
      </c>
      <c r="L47" s="59"/>
      <c r="M47" s="58">
        <v>0</v>
      </c>
      <c r="N47" s="62"/>
      <c r="O47" s="62"/>
      <c r="P47" s="58"/>
      <c r="Q47" s="88"/>
    </row>
    <row r="48" spans="1:17">
      <c r="A48" s="7" t="s">
        <v>434</v>
      </c>
      <c r="B48" s="8" t="s">
        <v>40</v>
      </c>
      <c r="C48" s="3">
        <v>27</v>
      </c>
      <c r="D48" s="1" t="s">
        <v>358</v>
      </c>
      <c r="E48" s="97" t="s">
        <v>438</v>
      </c>
      <c r="F48" s="56" t="s">
        <v>4756</v>
      </c>
      <c r="G48" s="57">
        <v>0</v>
      </c>
      <c r="H48" s="57"/>
      <c r="I48" s="57"/>
      <c r="J48" s="57"/>
      <c r="K48" s="86"/>
      <c r="L48" s="59" t="s">
        <v>4756</v>
      </c>
      <c r="M48" s="58">
        <v>0</v>
      </c>
      <c r="N48" s="62"/>
      <c r="O48" s="62"/>
      <c r="P48" s="58"/>
      <c r="Q48" s="88"/>
    </row>
    <row r="49" spans="1:17">
      <c r="A49" s="7" t="s">
        <v>439</v>
      </c>
      <c r="B49" s="8" t="s">
        <v>13</v>
      </c>
      <c r="C49" s="63">
        <v>2</v>
      </c>
      <c r="D49" s="1" t="s">
        <v>15</v>
      </c>
      <c r="E49" s="97" t="s">
        <v>444</v>
      </c>
      <c r="F49" s="56" t="s">
        <v>4755</v>
      </c>
      <c r="G49" s="57">
        <v>3</v>
      </c>
      <c r="H49" s="61">
        <v>10.108303249097469</v>
      </c>
      <c r="I49" s="61">
        <v>16.025641025641022</v>
      </c>
      <c r="J49" s="57"/>
      <c r="K49" s="86">
        <v>99.986666666666665</v>
      </c>
      <c r="L49" s="59" t="s">
        <v>4755</v>
      </c>
      <c r="M49" s="58">
        <v>3</v>
      </c>
      <c r="N49" s="62">
        <v>12.109375</v>
      </c>
      <c r="O49" s="62">
        <v>20.000000000000011</v>
      </c>
      <c r="P49" s="62"/>
      <c r="Q49" s="88">
        <v>99.943333333333328</v>
      </c>
    </row>
    <row r="50" spans="1:17">
      <c r="A50" s="7" t="s">
        <v>460</v>
      </c>
      <c r="B50" s="8" t="s">
        <v>64</v>
      </c>
      <c r="C50" s="3">
        <v>57</v>
      </c>
      <c r="D50" s="1" t="s">
        <v>66</v>
      </c>
      <c r="E50" s="97" t="s">
        <v>465</v>
      </c>
      <c r="F50" s="56"/>
      <c r="G50" s="57">
        <v>0</v>
      </c>
      <c r="H50" s="57"/>
      <c r="I50" s="57"/>
      <c r="J50" s="57"/>
      <c r="K50" s="86"/>
      <c r="L50" s="59" t="s">
        <v>4756</v>
      </c>
      <c r="M50" s="58">
        <v>1</v>
      </c>
      <c r="N50" s="62">
        <v>49.21875</v>
      </c>
      <c r="O50" s="62"/>
      <c r="P50" s="62">
        <v>19.819819819819816</v>
      </c>
      <c r="Q50" s="88">
        <v>13.56</v>
      </c>
    </row>
    <row r="51" spans="1:17">
      <c r="A51" s="7" t="s">
        <v>466</v>
      </c>
      <c r="B51" s="8" t="s">
        <v>27</v>
      </c>
      <c r="C51" s="63">
        <v>1</v>
      </c>
      <c r="D51" s="1" t="s">
        <v>34</v>
      </c>
      <c r="E51" s="97" t="s">
        <v>471</v>
      </c>
      <c r="F51" s="56"/>
      <c r="G51" s="57">
        <v>0</v>
      </c>
      <c r="H51" s="57"/>
      <c r="I51" s="57"/>
      <c r="J51" s="57"/>
      <c r="K51" s="86"/>
      <c r="L51" s="59" t="s">
        <v>4755</v>
      </c>
      <c r="M51" s="58">
        <v>0</v>
      </c>
      <c r="N51" s="62"/>
      <c r="O51" s="62"/>
      <c r="P51" s="58"/>
      <c r="Q51" s="88"/>
    </row>
    <row r="52" spans="1:17">
      <c r="A52" s="7" t="s">
        <v>472</v>
      </c>
      <c r="B52" s="8" t="s">
        <v>40</v>
      </c>
      <c r="C52" s="63">
        <v>2</v>
      </c>
      <c r="D52" s="1" t="s">
        <v>15</v>
      </c>
      <c r="E52" s="97" t="s">
        <v>477</v>
      </c>
      <c r="F52" s="56" t="s">
        <v>4755</v>
      </c>
      <c r="G52" s="57">
        <v>3</v>
      </c>
      <c r="H52" s="61">
        <v>35.740072202166104</v>
      </c>
      <c r="I52" s="61">
        <v>58.974358974359056</v>
      </c>
      <c r="J52" s="57"/>
      <c r="K52" s="86">
        <v>98.636666666666656</v>
      </c>
      <c r="L52" s="59" t="s">
        <v>4755</v>
      </c>
      <c r="M52" s="58">
        <v>3</v>
      </c>
      <c r="N52" s="62">
        <v>29.296875</v>
      </c>
      <c r="O52" s="62">
        <v>48.275862068965544</v>
      </c>
      <c r="P52" s="62"/>
      <c r="Q52" s="88">
        <v>99.42</v>
      </c>
    </row>
    <row r="53" spans="1:17">
      <c r="A53" s="7" t="s">
        <v>478</v>
      </c>
      <c r="B53" s="8" t="s">
        <v>482</v>
      </c>
      <c r="C53" s="63">
        <v>2</v>
      </c>
      <c r="D53" s="1" t="s">
        <v>15</v>
      </c>
      <c r="E53" s="97" t="s">
        <v>484</v>
      </c>
      <c r="F53" s="56" t="s">
        <v>4755</v>
      </c>
      <c r="G53" s="57">
        <v>0</v>
      </c>
      <c r="H53" s="57"/>
      <c r="I53" s="57"/>
      <c r="J53" s="57"/>
      <c r="K53" s="86"/>
      <c r="L53" s="59"/>
      <c r="M53" s="58">
        <v>0</v>
      </c>
      <c r="N53" s="62"/>
      <c r="O53" s="62"/>
      <c r="P53" s="58"/>
      <c r="Q53" s="88"/>
    </row>
    <row r="54" spans="1:17">
      <c r="A54" s="7" t="s">
        <v>490</v>
      </c>
      <c r="B54" s="8" t="s">
        <v>40</v>
      </c>
      <c r="C54" s="63">
        <v>1</v>
      </c>
      <c r="D54" s="1" t="s">
        <v>34</v>
      </c>
      <c r="E54" s="97" t="s">
        <v>495</v>
      </c>
      <c r="F54" s="56" t="s">
        <v>4756</v>
      </c>
      <c r="G54" s="57">
        <v>3</v>
      </c>
      <c r="H54" s="61">
        <v>56.678700361010755</v>
      </c>
      <c r="I54" s="61">
        <v>77.564102564102527</v>
      </c>
      <c r="J54" s="57"/>
      <c r="K54" s="86">
        <v>6.6670000000000007</v>
      </c>
      <c r="L54" s="59" t="s">
        <v>4756</v>
      </c>
      <c r="M54" s="58">
        <v>2</v>
      </c>
      <c r="N54" s="62">
        <v>56.25</v>
      </c>
      <c r="O54" s="62">
        <v>74.482758620689694</v>
      </c>
      <c r="P54" s="62"/>
      <c r="Q54" s="88">
        <v>6.0875000000000004</v>
      </c>
    </row>
    <row r="55" spans="1:17">
      <c r="A55" s="7" t="s">
        <v>496</v>
      </c>
      <c r="B55" s="8" t="s">
        <v>40</v>
      </c>
      <c r="C55" s="63">
        <v>1</v>
      </c>
      <c r="D55" s="1" t="s">
        <v>34</v>
      </c>
      <c r="E55" s="97" t="s">
        <v>500</v>
      </c>
      <c r="F55" s="56" t="s">
        <v>4756</v>
      </c>
      <c r="G55" s="57">
        <v>1</v>
      </c>
      <c r="H55" s="61">
        <v>54.512635379061308</v>
      </c>
      <c r="I55" s="61">
        <v>76.282051282051256</v>
      </c>
      <c r="J55" s="57"/>
      <c r="K55" s="86">
        <v>9.2460000000000004</v>
      </c>
      <c r="L55" s="59" t="s">
        <v>4756</v>
      </c>
      <c r="M55" s="58">
        <v>0</v>
      </c>
      <c r="N55" s="62"/>
      <c r="O55" s="62"/>
      <c r="P55" s="58"/>
      <c r="Q55" s="88"/>
    </row>
    <row r="56" spans="1:17">
      <c r="A56" s="7" t="s">
        <v>507</v>
      </c>
      <c r="B56" s="8" t="s">
        <v>104</v>
      </c>
      <c r="C56" s="63">
        <v>2</v>
      </c>
      <c r="D56" s="1" t="s">
        <v>15</v>
      </c>
      <c r="E56" s="97" t="s">
        <v>511</v>
      </c>
      <c r="F56" s="56" t="s">
        <v>4755</v>
      </c>
      <c r="G56" s="57">
        <v>0</v>
      </c>
      <c r="H56" s="61"/>
      <c r="I56" s="61"/>
      <c r="J56" s="57"/>
      <c r="K56" s="86"/>
      <c r="L56" s="59" t="s">
        <v>4755</v>
      </c>
      <c r="M56" s="58">
        <v>0</v>
      </c>
      <c r="N56" s="62"/>
      <c r="O56" s="62"/>
      <c r="P56" s="58"/>
      <c r="Q56" s="88"/>
    </row>
    <row r="57" spans="1:17">
      <c r="A57" s="7" t="s">
        <v>507</v>
      </c>
      <c r="B57" s="8" t="s">
        <v>104</v>
      </c>
      <c r="C57" s="3">
        <v>24</v>
      </c>
      <c r="D57" s="1" t="s">
        <v>358</v>
      </c>
      <c r="E57" s="97" t="s">
        <v>512</v>
      </c>
      <c r="F57" s="56"/>
      <c r="G57" s="57">
        <v>0</v>
      </c>
      <c r="H57" s="57"/>
      <c r="I57" s="57"/>
      <c r="J57" s="57"/>
      <c r="K57" s="86"/>
      <c r="L57" s="59"/>
      <c r="M57" s="58">
        <v>0</v>
      </c>
      <c r="N57" s="62"/>
      <c r="O57" s="62"/>
      <c r="P57" s="58"/>
      <c r="Q57" s="88"/>
    </row>
    <row r="58" spans="1:17">
      <c r="A58" s="7" t="s">
        <v>513</v>
      </c>
      <c r="B58" s="8" t="s">
        <v>27</v>
      </c>
      <c r="C58" s="63">
        <v>2</v>
      </c>
      <c r="D58" s="1" t="s">
        <v>15</v>
      </c>
      <c r="E58" s="97" t="s">
        <v>518</v>
      </c>
      <c r="F58" s="56" t="s">
        <v>4756</v>
      </c>
      <c r="G58" s="57">
        <v>0</v>
      </c>
      <c r="H58" s="57"/>
      <c r="I58" s="57"/>
      <c r="J58" s="57"/>
      <c r="K58" s="86"/>
      <c r="L58" s="59"/>
      <c r="M58" s="58">
        <v>0</v>
      </c>
      <c r="N58" s="62"/>
      <c r="O58" s="62"/>
      <c r="P58" s="58"/>
      <c r="Q58" s="88"/>
    </row>
    <row r="59" spans="1:17">
      <c r="A59" s="7" t="s">
        <v>519</v>
      </c>
      <c r="B59" s="8" t="s">
        <v>13</v>
      </c>
      <c r="C59" s="63">
        <v>2</v>
      </c>
      <c r="D59" s="1" t="s">
        <v>15</v>
      </c>
      <c r="E59" s="97" t="s">
        <v>524</v>
      </c>
      <c r="F59" s="56" t="s">
        <v>4755</v>
      </c>
      <c r="G59" s="57">
        <v>0</v>
      </c>
      <c r="H59" s="61"/>
      <c r="I59" s="61"/>
      <c r="J59" s="57"/>
      <c r="K59" s="86"/>
      <c r="L59" s="59" t="s">
        <v>4755</v>
      </c>
      <c r="M59" s="58">
        <v>0</v>
      </c>
      <c r="N59" s="62"/>
      <c r="O59" s="62"/>
      <c r="P59" s="58"/>
      <c r="Q59" s="88"/>
    </row>
    <row r="60" spans="1:17">
      <c r="A60" s="7" t="s">
        <v>525</v>
      </c>
      <c r="B60" s="8" t="s">
        <v>104</v>
      </c>
      <c r="C60" s="63">
        <v>2</v>
      </c>
      <c r="D60" s="1" t="s">
        <v>15</v>
      </c>
      <c r="E60" s="97" t="s">
        <v>530</v>
      </c>
      <c r="F60" s="56" t="s">
        <v>4755</v>
      </c>
      <c r="G60" s="57">
        <v>2</v>
      </c>
      <c r="H60" s="61">
        <v>33.21299638989175</v>
      </c>
      <c r="I60" s="61">
        <v>54.48717948717956</v>
      </c>
      <c r="J60" s="57"/>
      <c r="K60" s="86">
        <v>98.814999999999998</v>
      </c>
      <c r="L60" s="59" t="s">
        <v>4755</v>
      </c>
      <c r="M60" s="58">
        <v>0</v>
      </c>
      <c r="N60" s="62"/>
      <c r="O60" s="62"/>
      <c r="P60" s="58"/>
      <c r="Q60" s="88"/>
    </row>
    <row r="61" spans="1:17">
      <c r="A61" s="7" t="s">
        <v>531</v>
      </c>
      <c r="B61" s="8" t="s">
        <v>13</v>
      </c>
      <c r="C61" s="63">
        <v>1</v>
      </c>
      <c r="D61" s="1" t="s">
        <v>34</v>
      </c>
      <c r="E61" s="97" t="s">
        <v>536</v>
      </c>
      <c r="F61" s="56" t="s">
        <v>4755</v>
      </c>
      <c r="G61" s="57">
        <v>0</v>
      </c>
      <c r="H61" s="57"/>
      <c r="I61" s="57"/>
      <c r="J61" s="57"/>
      <c r="K61" s="86"/>
      <c r="L61" s="59"/>
      <c r="M61" s="58">
        <v>0</v>
      </c>
      <c r="N61" s="62"/>
      <c r="O61" s="62"/>
      <c r="P61" s="58"/>
      <c r="Q61" s="88"/>
    </row>
    <row r="62" spans="1:17">
      <c r="A62" s="7" t="s">
        <v>537</v>
      </c>
      <c r="B62" s="8" t="s">
        <v>13</v>
      </c>
      <c r="C62" s="63">
        <v>2</v>
      </c>
      <c r="D62" s="1" t="s">
        <v>15</v>
      </c>
      <c r="E62" s="97" t="s">
        <v>542</v>
      </c>
      <c r="F62" s="56" t="s">
        <v>4756</v>
      </c>
      <c r="G62" s="57">
        <v>1</v>
      </c>
      <c r="H62" s="61">
        <v>81.949458483754654</v>
      </c>
      <c r="I62" s="61">
        <v>91.025641025640866</v>
      </c>
      <c r="J62" s="57"/>
      <c r="K62" s="86">
        <v>1.1579999999999999</v>
      </c>
      <c r="L62" s="59" t="s">
        <v>4756</v>
      </c>
      <c r="M62" s="58">
        <v>3</v>
      </c>
      <c r="N62" s="62">
        <v>83.984375</v>
      </c>
      <c r="O62" s="62">
        <v>89.655172413793153</v>
      </c>
      <c r="P62" s="62"/>
      <c r="Q62" s="88">
        <v>1.2126666666666666</v>
      </c>
    </row>
    <row r="63" spans="1:17">
      <c r="A63" s="7" t="s">
        <v>543</v>
      </c>
      <c r="B63" s="8" t="s">
        <v>13</v>
      </c>
      <c r="C63" s="63">
        <v>2</v>
      </c>
      <c r="D63" s="1" t="s">
        <v>15</v>
      </c>
      <c r="E63" s="97" t="s">
        <v>548</v>
      </c>
      <c r="F63" s="56"/>
      <c r="G63" s="57">
        <v>0</v>
      </c>
      <c r="H63" s="57"/>
      <c r="I63" s="57"/>
      <c r="J63" s="57"/>
      <c r="K63" s="86"/>
      <c r="L63" s="59" t="s">
        <v>4756</v>
      </c>
      <c r="M63" s="58">
        <v>1</v>
      </c>
      <c r="N63" s="62">
        <v>91.796875</v>
      </c>
      <c r="O63" s="62">
        <v>94.482758620689708</v>
      </c>
      <c r="P63" s="62"/>
      <c r="Q63" s="88">
        <v>0.67300000000000004</v>
      </c>
    </row>
    <row r="64" spans="1:17">
      <c r="A64" s="7" t="s">
        <v>549</v>
      </c>
      <c r="B64" s="8" t="s">
        <v>13</v>
      </c>
      <c r="C64" s="63">
        <v>1</v>
      </c>
      <c r="D64" s="1" t="s">
        <v>34</v>
      </c>
      <c r="E64" s="97" t="s">
        <v>554</v>
      </c>
      <c r="F64" s="56" t="s">
        <v>4755</v>
      </c>
      <c r="G64" s="57">
        <v>0</v>
      </c>
      <c r="H64" s="61"/>
      <c r="I64" s="61"/>
      <c r="J64" s="57"/>
      <c r="K64" s="86"/>
      <c r="L64" s="59" t="s">
        <v>4755</v>
      </c>
      <c r="M64" s="58">
        <v>1</v>
      </c>
      <c r="N64" s="62">
        <v>19.53125</v>
      </c>
      <c r="O64" s="62">
        <v>31.724137931034502</v>
      </c>
      <c r="P64" s="62"/>
      <c r="Q64" s="88">
        <v>99.81</v>
      </c>
    </row>
    <row r="65" spans="1:17">
      <c r="A65" s="7" t="s">
        <v>555</v>
      </c>
      <c r="B65" s="8" t="s">
        <v>27</v>
      </c>
      <c r="C65" s="63">
        <v>2</v>
      </c>
      <c r="D65" s="1" t="s">
        <v>15</v>
      </c>
      <c r="E65" s="97" t="s">
        <v>560</v>
      </c>
      <c r="F65" s="56" t="s">
        <v>4755</v>
      </c>
      <c r="G65" s="57">
        <v>2</v>
      </c>
      <c r="H65" s="61">
        <v>15.884476534296022</v>
      </c>
      <c r="I65" s="61">
        <v>26.282051282051299</v>
      </c>
      <c r="J65" s="57"/>
      <c r="K65" s="86">
        <v>99.93</v>
      </c>
      <c r="L65" s="59" t="s">
        <v>4755</v>
      </c>
      <c r="M65" s="58">
        <v>1</v>
      </c>
      <c r="N65" s="62">
        <v>3.90625</v>
      </c>
      <c r="O65" s="62">
        <v>6.8965517241379324</v>
      </c>
      <c r="P65" s="62"/>
      <c r="Q65" s="88">
        <v>99.99</v>
      </c>
    </row>
    <row r="66" spans="1:17">
      <c r="A66" s="7" t="s">
        <v>561</v>
      </c>
      <c r="B66" s="8" t="s">
        <v>64</v>
      </c>
      <c r="C66" s="3">
        <v>58</v>
      </c>
      <c r="D66" s="1" t="s">
        <v>358</v>
      </c>
      <c r="E66" s="97" t="s">
        <v>566</v>
      </c>
      <c r="F66" s="56" t="s">
        <v>4756</v>
      </c>
      <c r="G66" s="57">
        <v>0</v>
      </c>
      <c r="H66" s="57"/>
      <c r="I66" s="57"/>
      <c r="J66" s="57"/>
      <c r="K66" s="86"/>
      <c r="L66" s="59"/>
      <c r="M66" s="58">
        <v>0</v>
      </c>
      <c r="N66" s="62"/>
      <c r="O66" s="62"/>
      <c r="P66" s="58"/>
      <c r="Q66" s="88"/>
    </row>
    <row r="67" spans="1:17">
      <c r="A67" s="7" t="s">
        <v>561</v>
      </c>
      <c r="B67" s="8" t="s">
        <v>64</v>
      </c>
      <c r="C67" s="3">
        <v>60</v>
      </c>
      <c r="D67" s="1" t="s">
        <v>79</v>
      </c>
      <c r="E67" s="97" t="s">
        <v>567</v>
      </c>
      <c r="F67" s="56" t="s">
        <v>4756</v>
      </c>
      <c r="G67" s="57">
        <v>3</v>
      </c>
      <c r="H67" s="61">
        <v>57.40072202166057</v>
      </c>
      <c r="I67" s="61"/>
      <c r="J67" s="61">
        <v>31.404958677685951</v>
      </c>
      <c r="K67" s="86">
        <v>6.4480000000000004</v>
      </c>
      <c r="L67" s="59" t="s">
        <v>4756</v>
      </c>
      <c r="M67" s="58">
        <v>2</v>
      </c>
      <c r="N67" s="62">
        <v>60.546875</v>
      </c>
      <c r="O67" s="62"/>
      <c r="P67" s="62">
        <v>40.540540540540533</v>
      </c>
      <c r="Q67" s="88">
        <v>4.8680000000000003</v>
      </c>
    </row>
    <row r="68" spans="1:17">
      <c r="A68" s="7" t="s">
        <v>568</v>
      </c>
      <c r="B68" s="8" t="s">
        <v>13</v>
      </c>
      <c r="C68" s="63">
        <v>2</v>
      </c>
      <c r="D68" s="1" t="s">
        <v>15</v>
      </c>
      <c r="E68" s="97" t="s">
        <v>573</v>
      </c>
      <c r="F68" s="56" t="s">
        <v>4755</v>
      </c>
      <c r="G68" s="57">
        <v>1</v>
      </c>
      <c r="H68" s="61">
        <v>16.245487364620931</v>
      </c>
      <c r="I68" s="61">
        <v>26.923076923076941</v>
      </c>
      <c r="J68" s="57"/>
      <c r="K68" s="86">
        <v>99.93</v>
      </c>
      <c r="L68" s="59"/>
      <c r="M68" s="58">
        <v>0</v>
      </c>
      <c r="N68" s="62"/>
      <c r="O68" s="62"/>
      <c r="P68" s="58"/>
      <c r="Q68" s="88"/>
    </row>
    <row r="69" spans="1:17">
      <c r="A69" s="7" t="s">
        <v>574</v>
      </c>
      <c r="B69" s="8" t="s">
        <v>13</v>
      </c>
      <c r="C69" s="63">
        <v>2</v>
      </c>
      <c r="D69" s="1" t="s">
        <v>15</v>
      </c>
      <c r="E69" s="97" t="s">
        <v>579</v>
      </c>
      <c r="F69" s="56" t="s">
        <v>4755</v>
      </c>
      <c r="G69" s="57">
        <v>3</v>
      </c>
      <c r="H69" s="61">
        <v>30.324909747292473</v>
      </c>
      <c r="I69" s="61">
        <v>49.358974358974422</v>
      </c>
      <c r="J69" s="57"/>
      <c r="K69" s="86">
        <v>99.13666666666667</v>
      </c>
      <c r="L69" s="59" t="s">
        <v>4755</v>
      </c>
      <c r="M69" s="58">
        <v>3</v>
      </c>
      <c r="N69" s="62">
        <v>33.59375</v>
      </c>
      <c r="O69" s="62">
        <v>55.862068965517274</v>
      </c>
      <c r="P69" s="62"/>
      <c r="Q69" s="88">
        <v>98.866666666666674</v>
      </c>
    </row>
    <row r="70" spans="1:17">
      <c r="A70" s="7" t="s">
        <v>580</v>
      </c>
      <c r="B70" s="8" t="s">
        <v>97</v>
      </c>
      <c r="C70" s="63">
        <v>2</v>
      </c>
      <c r="D70" s="1" t="s">
        <v>15</v>
      </c>
      <c r="E70" s="97" t="s">
        <v>584</v>
      </c>
      <c r="F70" s="56" t="s">
        <v>4756</v>
      </c>
      <c r="G70" s="57">
        <v>0</v>
      </c>
      <c r="H70" s="57"/>
      <c r="I70" s="57"/>
      <c r="J70" s="57"/>
      <c r="K70" s="86"/>
      <c r="L70" s="59" t="s">
        <v>4756</v>
      </c>
      <c r="M70" s="58">
        <v>0</v>
      </c>
      <c r="N70" s="62"/>
      <c r="O70" s="62"/>
      <c r="P70" s="58"/>
      <c r="Q70" s="88"/>
    </row>
    <row r="71" spans="1:17">
      <c r="A71" s="7" t="s">
        <v>585</v>
      </c>
      <c r="B71" s="8" t="s">
        <v>40</v>
      </c>
      <c r="C71" s="63">
        <v>2</v>
      </c>
      <c r="D71" s="1" t="s">
        <v>15</v>
      </c>
      <c r="E71" s="97" t="s">
        <v>589</v>
      </c>
      <c r="F71" s="56" t="s">
        <v>4755</v>
      </c>
      <c r="G71" s="57">
        <v>0</v>
      </c>
      <c r="H71" s="57"/>
      <c r="I71" s="57"/>
      <c r="J71" s="57"/>
      <c r="K71" s="86"/>
      <c r="L71" s="59" t="s">
        <v>4755</v>
      </c>
      <c r="M71" s="58">
        <v>0</v>
      </c>
      <c r="N71" s="62"/>
      <c r="O71" s="62"/>
      <c r="P71" s="58"/>
      <c r="Q71" s="88"/>
    </row>
    <row r="72" spans="1:17">
      <c r="A72" s="7" t="s">
        <v>597</v>
      </c>
      <c r="B72" s="8" t="s">
        <v>13</v>
      </c>
      <c r="C72" s="3">
        <v>62</v>
      </c>
      <c r="D72" s="1" t="s">
        <v>15</v>
      </c>
      <c r="E72" s="97" t="s">
        <v>602</v>
      </c>
      <c r="F72" s="56" t="s">
        <v>4755</v>
      </c>
      <c r="G72" s="57">
        <v>2</v>
      </c>
      <c r="H72" s="61">
        <v>20.216606498194956</v>
      </c>
      <c r="I72" s="61"/>
      <c r="J72" s="61">
        <v>4.1322314049586781</v>
      </c>
      <c r="K72" s="86">
        <v>99.835000000000008</v>
      </c>
      <c r="L72" s="59" t="s">
        <v>4755</v>
      </c>
      <c r="M72" s="58">
        <v>2</v>
      </c>
      <c r="N72" s="62">
        <v>13.671875</v>
      </c>
      <c r="O72" s="62"/>
      <c r="P72" s="62">
        <v>3.6036036036036037</v>
      </c>
      <c r="Q72" s="88">
        <v>99.935000000000002</v>
      </c>
    </row>
    <row r="73" spans="1:17">
      <c r="A73" s="7" t="s">
        <v>603</v>
      </c>
      <c r="B73" s="8" t="s">
        <v>40</v>
      </c>
      <c r="C73" s="63">
        <v>2</v>
      </c>
      <c r="D73" s="1" t="s">
        <v>15</v>
      </c>
      <c r="E73" s="97" t="s">
        <v>608</v>
      </c>
      <c r="F73" s="56" t="s">
        <v>4755</v>
      </c>
      <c r="G73" s="57">
        <v>0</v>
      </c>
      <c r="H73" s="57"/>
      <c r="I73" s="57"/>
      <c r="J73" s="57"/>
      <c r="K73" s="86"/>
      <c r="L73" s="59"/>
      <c r="M73" s="58">
        <v>0</v>
      </c>
      <c r="N73" s="62"/>
      <c r="O73" s="62"/>
      <c r="P73" s="58"/>
      <c r="Q73" s="88"/>
    </row>
    <row r="74" spans="1:17">
      <c r="A74" s="7" t="s">
        <v>609</v>
      </c>
      <c r="B74" s="8" t="s">
        <v>40</v>
      </c>
      <c r="C74" s="63">
        <v>2</v>
      </c>
      <c r="D74" s="1" t="s">
        <v>15</v>
      </c>
      <c r="E74" s="97" t="s">
        <v>614</v>
      </c>
      <c r="F74" s="56" t="s">
        <v>4755</v>
      </c>
      <c r="G74" s="57">
        <v>0</v>
      </c>
      <c r="H74" s="61"/>
      <c r="I74" s="61"/>
      <c r="J74" s="57"/>
      <c r="K74" s="86"/>
      <c r="L74" s="59" t="s">
        <v>4755</v>
      </c>
      <c r="M74" s="58">
        <v>0</v>
      </c>
      <c r="N74" s="62"/>
      <c r="O74" s="62"/>
      <c r="P74" s="58"/>
      <c r="Q74" s="88"/>
    </row>
    <row r="75" spans="1:17">
      <c r="A75" s="7" t="s">
        <v>626</v>
      </c>
      <c r="B75" s="8" t="s">
        <v>13</v>
      </c>
      <c r="C75" s="63">
        <v>1</v>
      </c>
      <c r="D75" s="1" t="s">
        <v>34</v>
      </c>
      <c r="E75" s="97" t="s">
        <v>630</v>
      </c>
      <c r="F75" s="56" t="s">
        <v>4755</v>
      </c>
      <c r="G75" s="57">
        <v>0</v>
      </c>
      <c r="H75" s="61"/>
      <c r="I75" s="61"/>
      <c r="J75" s="57"/>
      <c r="K75" s="86"/>
      <c r="L75" s="59" t="s">
        <v>4755</v>
      </c>
      <c r="M75" s="58">
        <v>0</v>
      </c>
      <c r="N75" s="62"/>
      <c r="O75" s="62"/>
      <c r="P75" s="58"/>
      <c r="Q75" s="88"/>
    </row>
    <row r="76" spans="1:17">
      <c r="A76" s="7" t="s">
        <v>631</v>
      </c>
      <c r="B76" s="8" t="s">
        <v>40</v>
      </c>
      <c r="C76" s="63">
        <v>2</v>
      </c>
      <c r="D76" s="1" t="s">
        <v>15</v>
      </c>
      <c r="E76" s="97" t="s">
        <v>635</v>
      </c>
      <c r="F76" s="56" t="s">
        <v>4755</v>
      </c>
      <c r="G76" s="57">
        <v>1</v>
      </c>
      <c r="H76" s="61">
        <v>24.548736462093892</v>
      </c>
      <c r="I76" s="61">
        <v>40.384615384615429</v>
      </c>
      <c r="J76" s="57"/>
      <c r="K76" s="86">
        <v>99.54</v>
      </c>
      <c r="L76" s="59" t="s">
        <v>4755</v>
      </c>
      <c r="M76" s="58">
        <v>2</v>
      </c>
      <c r="N76" s="62">
        <v>25</v>
      </c>
      <c r="O76" s="62">
        <v>40.689655172413815</v>
      </c>
      <c r="P76" s="62"/>
      <c r="Q76" s="88">
        <v>99.57</v>
      </c>
    </row>
    <row r="77" spans="1:17">
      <c r="A77" s="7" t="s">
        <v>641</v>
      </c>
      <c r="B77" s="8" t="s">
        <v>13</v>
      </c>
      <c r="C77" s="3">
        <v>40</v>
      </c>
      <c r="D77" s="1" t="s">
        <v>323</v>
      </c>
      <c r="E77" s="97" t="s">
        <v>646</v>
      </c>
      <c r="F77" s="56"/>
      <c r="G77" s="57">
        <v>0</v>
      </c>
      <c r="H77" s="57"/>
      <c r="I77" s="57"/>
      <c r="J77" s="57"/>
      <c r="K77" s="86"/>
      <c r="L77" s="59" t="s">
        <v>4755</v>
      </c>
      <c r="M77" s="58">
        <v>0</v>
      </c>
      <c r="N77" s="62"/>
      <c r="O77" s="62"/>
      <c r="P77" s="58"/>
      <c r="Q77" s="88"/>
    </row>
    <row r="78" spans="1:17">
      <c r="A78" s="7" t="s">
        <v>654</v>
      </c>
      <c r="B78" s="8" t="s">
        <v>64</v>
      </c>
      <c r="C78" s="3">
        <v>15</v>
      </c>
      <c r="D78" s="1" t="s">
        <v>66</v>
      </c>
      <c r="E78" s="97" t="s">
        <v>659</v>
      </c>
      <c r="F78" s="56"/>
      <c r="G78" s="57">
        <v>0</v>
      </c>
      <c r="H78" s="61"/>
      <c r="I78" s="61"/>
      <c r="J78" s="57"/>
      <c r="K78" s="86"/>
      <c r="L78" s="59"/>
      <c r="M78" s="58">
        <v>0</v>
      </c>
      <c r="N78" s="62"/>
      <c r="O78" s="62"/>
      <c r="P78" s="58"/>
      <c r="Q78" s="88"/>
    </row>
    <row r="79" spans="1:17">
      <c r="A79" s="7" t="s">
        <v>660</v>
      </c>
      <c r="B79" s="8" t="s">
        <v>13</v>
      </c>
      <c r="C79" s="63">
        <v>2</v>
      </c>
      <c r="D79" s="1" t="s">
        <v>15</v>
      </c>
      <c r="E79" s="97" t="s">
        <v>665</v>
      </c>
      <c r="F79" s="56" t="s">
        <v>4755</v>
      </c>
      <c r="G79" s="57">
        <v>0</v>
      </c>
      <c r="H79" s="57"/>
      <c r="I79" s="57"/>
      <c r="J79" s="57"/>
      <c r="K79" s="86"/>
      <c r="L79" s="59" t="s">
        <v>4755</v>
      </c>
      <c r="M79" s="58">
        <v>0</v>
      </c>
      <c r="N79" s="62"/>
      <c r="O79" s="62"/>
      <c r="P79" s="58"/>
      <c r="Q79" s="88"/>
    </row>
    <row r="80" spans="1:17">
      <c r="A80" s="7" t="s">
        <v>666</v>
      </c>
      <c r="B80" s="8" t="s">
        <v>64</v>
      </c>
      <c r="C80" s="3">
        <v>61</v>
      </c>
      <c r="D80" s="1" t="s">
        <v>66</v>
      </c>
      <c r="E80" s="97" t="s">
        <v>671</v>
      </c>
      <c r="F80" s="56" t="s">
        <v>4755</v>
      </c>
      <c r="G80" s="57">
        <v>0</v>
      </c>
      <c r="H80" s="57"/>
      <c r="I80" s="57"/>
      <c r="J80" s="57"/>
      <c r="K80" s="86"/>
      <c r="L80" s="59"/>
      <c r="M80" s="58">
        <v>0</v>
      </c>
      <c r="N80" s="62"/>
      <c r="O80" s="62"/>
      <c r="P80" s="58"/>
      <c r="Q80" s="88"/>
    </row>
    <row r="81" spans="1:17">
      <c r="A81" s="7" t="s">
        <v>672</v>
      </c>
      <c r="B81" s="8" t="s">
        <v>64</v>
      </c>
      <c r="C81" s="3">
        <v>68</v>
      </c>
      <c r="D81" s="1" t="s">
        <v>66</v>
      </c>
      <c r="E81" s="97" t="s">
        <v>676</v>
      </c>
      <c r="F81" s="56" t="s">
        <v>4756</v>
      </c>
      <c r="G81" s="57">
        <v>1</v>
      </c>
      <c r="H81" s="61">
        <v>82.310469314079569</v>
      </c>
      <c r="I81" s="61"/>
      <c r="J81" s="61">
        <v>71.074380165289355</v>
      </c>
      <c r="K81" s="86">
        <v>1.151</v>
      </c>
      <c r="L81" s="59" t="s">
        <v>4756</v>
      </c>
      <c r="M81" s="58">
        <v>0</v>
      </c>
      <c r="N81" s="62"/>
      <c r="O81" s="62"/>
      <c r="P81" s="58"/>
      <c r="Q81" s="88"/>
    </row>
    <row r="82" spans="1:17">
      <c r="A82" s="7" t="s">
        <v>682</v>
      </c>
      <c r="B82" s="8" t="s">
        <v>97</v>
      </c>
      <c r="C82" s="63">
        <v>1</v>
      </c>
      <c r="D82" s="1" t="s">
        <v>34</v>
      </c>
      <c r="E82" s="97" t="s">
        <v>686</v>
      </c>
      <c r="F82" s="56" t="s">
        <v>4755</v>
      </c>
      <c r="G82" s="57">
        <v>1</v>
      </c>
      <c r="H82" s="61">
        <v>29.60288808664265</v>
      </c>
      <c r="I82" s="61">
        <v>48.076923076923137</v>
      </c>
      <c r="J82" s="57"/>
      <c r="K82" s="86">
        <v>99.18</v>
      </c>
      <c r="L82" s="59"/>
      <c r="M82" s="58">
        <v>0</v>
      </c>
      <c r="N82" s="62"/>
      <c r="O82" s="62"/>
      <c r="P82" s="58"/>
      <c r="Q82" s="88"/>
    </row>
    <row r="83" spans="1:17">
      <c r="A83" s="7" t="s">
        <v>687</v>
      </c>
      <c r="B83" s="8" t="s">
        <v>64</v>
      </c>
      <c r="C83" s="3">
        <v>77</v>
      </c>
      <c r="D83" s="1" t="s">
        <v>79</v>
      </c>
      <c r="E83" s="97" t="s">
        <v>692</v>
      </c>
      <c r="F83" s="56" t="s">
        <v>4755</v>
      </c>
      <c r="G83" s="57">
        <v>2</v>
      </c>
      <c r="H83" s="61">
        <v>5.7761732851985546</v>
      </c>
      <c r="I83" s="61"/>
      <c r="J83" s="61">
        <v>1.6528925619834711</v>
      </c>
      <c r="K83" s="86">
        <v>99.990000000000009</v>
      </c>
      <c r="L83" s="59" t="s">
        <v>4755</v>
      </c>
      <c r="M83" s="58">
        <v>1</v>
      </c>
      <c r="N83" s="62">
        <v>8.984375</v>
      </c>
      <c r="O83" s="62"/>
      <c r="P83" s="62">
        <v>1.8018018018018018</v>
      </c>
      <c r="Q83" s="88">
        <v>99.98</v>
      </c>
    </row>
    <row r="84" spans="1:17">
      <c r="A84" s="7" t="s">
        <v>693</v>
      </c>
      <c r="B84" s="8" t="s">
        <v>697</v>
      </c>
      <c r="C84" s="63">
        <v>2</v>
      </c>
      <c r="D84" s="1" t="s">
        <v>15</v>
      </c>
      <c r="E84" s="97" t="s">
        <v>699</v>
      </c>
      <c r="F84" s="56" t="s">
        <v>4756</v>
      </c>
      <c r="G84" s="57">
        <v>0</v>
      </c>
      <c r="H84" s="61"/>
      <c r="I84" s="61"/>
      <c r="J84" s="57"/>
      <c r="K84" s="86"/>
      <c r="L84" s="59" t="s">
        <v>4756</v>
      </c>
      <c r="M84" s="58">
        <v>1</v>
      </c>
      <c r="N84" s="62">
        <v>65.234375</v>
      </c>
      <c r="O84" s="62">
        <v>77.931034482758662</v>
      </c>
      <c r="P84" s="62"/>
      <c r="Q84" s="88">
        <v>3.0009999999999999</v>
      </c>
    </row>
    <row r="85" spans="1:17">
      <c r="A85" s="7" t="s">
        <v>706</v>
      </c>
      <c r="B85" s="8" t="s">
        <v>97</v>
      </c>
      <c r="C85" s="63">
        <v>2</v>
      </c>
      <c r="D85" s="1" t="s">
        <v>15</v>
      </c>
      <c r="E85" s="97" t="s">
        <v>710</v>
      </c>
      <c r="F85" s="56" t="s">
        <v>4756</v>
      </c>
      <c r="G85" s="57">
        <v>0</v>
      </c>
      <c r="H85" s="57"/>
      <c r="I85" s="57"/>
      <c r="J85" s="57"/>
      <c r="K85" s="86"/>
      <c r="L85" s="59"/>
      <c r="M85" s="58">
        <v>0</v>
      </c>
      <c r="N85" s="62"/>
      <c r="O85" s="62"/>
      <c r="P85" s="58"/>
      <c r="Q85" s="88"/>
    </row>
    <row r="86" spans="1:17">
      <c r="A86" s="7" t="s">
        <v>711</v>
      </c>
      <c r="B86" s="8" t="s">
        <v>64</v>
      </c>
      <c r="C86" s="3">
        <v>44</v>
      </c>
      <c r="D86" s="1" t="s">
        <v>170</v>
      </c>
      <c r="E86" s="97" t="s">
        <v>716</v>
      </c>
      <c r="F86" s="56" t="s">
        <v>4755</v>
      </c>
      <c r="G86" s="57">
        <v>0</v>
      </c>
      <c r="H86" s="57"/>
      <c r="I86" s="57"/>
      <c r="J86" s="57"/>
      <c r="K86" s="86"/>
      <c r="L86" s="59"/>
      <c r="M86" s="58">
        <v>0</v>
      </c>
      <c r="N86" s="62"/>
      <c r="O86" s="62"/>
      <c r="P86" s="58"/>
      <c r="Q86" s="88"/>
    </row>
    <row r="87" spans="1:17">
      <c r="A87" s="7" t="s">
        <v>717</v>
      </c>
      <c r="B87" s="8" t="s">
        <v>13</v>
      </c>
      <c r="C87" s="63">
        <v>2</v>
      </c>
      <c r="D87" s="1" t="s">
        <v>15</v>
      </c>
      <c r="E87" s="97" t="s">
        <v>721</v>
      </c>
      <c r="F87" s="56" t="s">
        <v>4755</v>
      </c>
      <c r="G87" s="57">
        <v>1</v>
      </c>
      <c r="H87" s="61">
        <v>0.72202166064981954</v>
      </c>
      <c r="I87" s="61">
        <v>1.2820512820512822</v>
      </c>
      <c r="J87" s="57"/>
      <c r="K87" s="86">
        <v>100</v>
      </c>
      <c r="L87" s="59" t="s">
        <v>4755</v>
      </c>
      <c r="M87" s="58">
        <v>2</v>
      </c>
      <c r="N87" s="62">
        <v>21.09375</v>
      </c>
      <c r="O87" s="62">
        <v>34.482758620689673</v>
      </c>
      <c r="P87" s="62"/>
      <c r="Q87" s="88">
        <v>99.759999999999991</v>
      </c>
    </row>
    <row r="88" spans="1:17">
      <c r="A88" s="7" t="s">
        <v>728</v>
      </c>
      <c r="B88" s="8" t="s">
        <v>64</v>
      </c>
      <c r="C88" s="3">
        <v>66</v>
      </c>
      <c r="D88" s="1" t="s">
        <v>8</v>
      </c>
      <c r="E88" s="97" t="s">
        <v>733</v>
      </c>
      <c r="F88" s="56"/>
      <c r="G88" s="57">
        <v>0</v>
      </c>
      <c r="H88" s="57"/>
      <c r="I88" s="57"/>
      <c r="J88" s="57"/>
      <c r="K88" s="86"/>
      <c r="L88" s="59" t="s">
        <v>4756</v>
      </c>
      <c r="M88" s="58">
        <v>0</v>
      </c>
      <c r="N88" s="62"/>
      <c r="O88" s="62"/>
      <c r="P88" s="58"/>
      <c r="Q88" s="88"/>
    </row>
    <row r="89" spans="1:17">
      <c r="A89" s="7" t="s">
        <v>734</v>
      </c>
      <c r="B89" s="8" t="s">
        <v>155</v>
      </c>
      <c r="C89" s="63">
        <v>2</v>
      </c>
      <c r="D89" s="1" t="s">
        <v>15</v>
      </c>
      <c r="E89" s="97" t="s">
        <v>739</v>
      </c>
      <c r="F89" s="56" t="s">
        <v>4755</v>
      </c>
      <c r="G89" s="57">
        <v>3</v>
      </c>
      <c r="H89" s="61">
        <v>19.855595667870045</v>
      </c>
      <c r="I89" s="61">
        <v>32.692307692307722</v>
      </c>
      <c r="J89" s="57"/>
      <c r="K89" s="86">
        <v>99.853333333333339</v>
      </c>
      <c r="L89" s="59" t="s">
        <v>4755</v>
      </c>
      <c r="M89" s="58">
        <v>3</v>
      </c>
      <c r="N89" s="62">
        <v>11.71875</v>
      </c>
      <c r="O89" s="62">
        <v>19.310344827586217</v>
      </c>
      <c r="P89" s="62"/>
      <c r="Q89" s="88">
        <v>99.946666666666673</v>
      </c>
    </row>
    <row r="90" spans="1:17">
      <c r="A90" s="7" t="s">
        <v>754</v>
      </c>
      <c r="B90" s="8" t="s">
        <v>155</v>
      </c>
      <c r="C90" s="63">
        <v>2</v>
      </c>
      <c r="D90" s="1" t="s">
        <v>15</v>
      </c>
      <c r="E90" s="97" t="s">
        <v>759</v>
      </c>
      <c r="F90" s="56"/>
      <c r="G90" s="57">
        <v>0</v>
      </c>
      <c r="H90" s="61"/>
      <c r="I90" s="61"/>
      <c r="J90" s="57"/>
      <c r="K90" s="86"/>
      <c r="L90" s="59" t="s">
        <v>4755</v>
      </c>
      <c r="M90" s="58">
        <v>0</v>
      </c>
      <c r="N90" s="62"/>
      <c r="O90" s="62"/>
      <c r="P90" s="58"/>
      <c r="Q90" s="88"/>
    </row>
    <row r="91" spans="1:17">
      <c r="A91" s="7" t="s">
        <v>760</v>
      </c>
      <c r="B91" s="8" t="s">
        <v>64</v>
      </c>
      <c r="C91" s="3">
        <v>49</v>
      </c>
      <c r="D91" s="1" t="s">
        <v>66</v>
      </c>
      <c r="E91" s="97" t="s">
        <v>764</v>
      </c>
      <c r="F91" s="56" t="s">
        <v>4756</v>
      </c>
      <c r="G91" s="57">
        <v>3</v>
      </c>
      <c r="H91" s="61">
        <v>92.418772563177185</v>
      </c>
      <c r="I91" s="61"/>
      <c r="J91" s="61">
        <v>86.776859504132261</v>
      </c>
      <c r="K91" s="86">
        <v>0.53372333333333333</v>
      </c>
      <c r="L91" s="59" t="s">
        <v>4756</v>
      </c>
      <c r="M91" s="58">
        <v>1</v>
      </c>
      <c r="N91" s="62">
        <v>97.265625</v>
      </c>
      <c r="O91" s="62"/>
      <c r="P91" s="62">
        <v>98.19819819819844</v>
      </c>
      <c r="Q91" s="88">
        <v>0.38390000000000002</v>
      </c>
    </row>
    <row r="92" spans="1:17">
      <c r="A92" s="7" t="s">
        <v>776</v>
      </c>
      <c r="B92" s="8" t="s">
        <v>64</v>
      </c>
      <c r="C92" s="3">
        <v>72</v>
      </c>
      <c r="D92" s="1" t="s">
        <v>66</v>
      </c>
      <c r="E92" s="97" t="s">
        <v>781</v>
      </c>
      <c r="F92" s="56" t="s">
        <v>4756</v>
      </c>
      <c r="G92" s="57">
        <v>0</v>
      </c>
      <c r="H92" s="57"/>
      <c r="I92" s="57"/>
      <c r="J92" s="57"/>
      <c r="K92" s="86"/>
      <c r="L92" s="59" t="s">
        <v>4756</v>
      </c>
      <c r="M92" s="58">
        <v>1</v>
      </c>
      <c r="N92" s="62">
        <v>54.296875</v>
      </c>
      <c r="O92" s="62"/>
      <c r="P92" s="62">
        <v>28.828828828828822</v>
      </c>
      <c r="Q92" s="88">
        <v>6.8079999999999998</v>
      </c>
    </row>
    <row r="93" spans="1:17">
      <c r="A93" s="7" t="s">
        <v>782</v>
      </c>
      <c r="B93" s="8" t="s">
        <v>13</v>
      </c>
      <c r="C93" s="63">
        <v>2</v>
      </c>
      <c r="D93" s="1" t="s">
        <v>15</v>
      </c>
      <c r="E93" s="97" t="s">
        <v>788</v>
      </c>
      <c r="F93" s="56"/>
      <c r="G93" s="57">
        <v>0</v>
      </c>
      <c r="H93" s="61"/>
      <c r="I93" s="61"/>
      <c r="J93" s="57"/>
      <c r="K93" s="86"/>
      <c r="L93" s="59" t="s">
        <v>4755</v>
      </c>
      <c r="M93" s="58">
        <v>0</v>
      </c>
      <c r="N93" s="62"/>
      <c r="O93" s="62"/>
      <c r="P93" s="58"/>
      <c r="Q93" s="88"/>
    </row>
    <row r="94" spans="1:17">
      <c r="A94" s="7" t="s">
        <v>782</v>
      </c>
      <c r="B94" s="8" t="s">
        <v>13</v>
      </c>
      <c r="C94" s="3">
        <v>50</v>
      </c>
      <c r="D94" s="1" t="s">
        <v>15</v>
      </c>
      <c r="E94" s="97" t="s">
        <v>787</v>
      </c>
      <c r="F94" s="56" t="s">
        <v>4756</v>
      </c>
      <c r="G94" s="57">
        <v>0</v>
      </c>
      <c r="H94" s="57"/>
      <c r="I94" s="57"/>
      <c r="J94" s="57"/>
      <c r="K94" s="86"/>
      <c r="L94" s="59"/>
      <c r="M94" s="58">
        <v>0</v>
      </c>
      <c r="N94" s="62"/>
      <c r="O94" s="62"/>
      <c r="P94" s="58"/>
      <c r="Q94" s="88"/>
    </row>
    <row r="95" spans="1:17">
      <c r="A95" s="7" t="s">
        <v>789</v>
      </c>
      <c r="B95" s="8" t="s">
        <v>104</v>
      </c>
      <c r="C95" s="3">
        <v>50</v>
      </c>
      <c r="D95" s="1" t="s">
        <v>15</v>
      </c>
      <c r="E95" s="97" t="s">
        <v>794</v>
      </c>
      <c r="F95" s="56" t="s">
        <v>4756</v>
      </c>
      <c r="G95" s="57">
        <v>0</v>
      </c>
      <c r="H95" s="57"/>
      <c r="I95" s="57"/>
      <c r="J95" s="57"/>
      <c r="K95" s="86"/>
      <c r="L95" s="59"/>
      <c r="M95" s="58">
        <v>0</v>
      </c>
      <c r="N95" s="62"/>
      <c r="O95" s="62"/>
      <c r="P95" s="58"/>
      <c r="Q95" s="88"/>
    </row>
    <row r="96" spans="1:17">
      <c r="A96" s="7" t="s">
        <v>801</v>
      </c>
      <c r="B96" s="8" t="s">
        <v>224</v>
      </c>
      <c r="C96" s="3">
        <v>42</v>
      </c>
      <c r="D96" s="1" t="s">
        <v>358</v>
      </c>
      <c r="E96" s="97" t="s">
        <v>806</v>
      </c>
      <c r="F96" s="56"/>
      <c r="G96" s="57">
        <v>0</v>
      </c>
      <c r="H96" s="57"/>
      <c r="I96" s="57"/>
      <c r="J96" s="57"/>
      <c r="K96" s="86"/>
      <c r="L96" s="59" t="s">
        <v>4756</v>
      </c>
      <c r="M96" s="58">
        <v>0</v>
      </c>
      <c r="N96" s="62"/>
      <c r="O96" s="62"/>
      <c r="P96" s="58"/>
      <c r="Q96" s="88"/>
    </row>
    <row r="97" spans="1:17">
      <c r="A97" s="7" t="s">
        <v>807</v>
      </c>
      <c r="B97" s="8" t="s">
        <v>13</v>
      </c>
      <c r="C97" s="63">
        <v>2</v>
      </c>
      <c r="D97" s="1" t="s">
        <v>15</v>
      </c>
      <c r="E97" s="97" t="s">
        <v>811</v>
      </c>
      <c r="F97" s="56" t="s">
        <v>4756</v>
      </c>
      <c r="G97" s="57">
        <v>0</v>
      </c>
      <c r="H97" s="57"/>
      <c r="I97" s="57"/>
      <c r="J97" s="57"/>
      <c r="K97" s="86"/>
      <c r="L97" s="59"/>
      <c r="M97" s="58">
        <v>0</v>
      </c>
      <c r="N97" s="62"/>
      <c r="O97" s="62"/>
      <c r="P97" s="58"/>
      <c r="Q97" s="88"/>
    </row>
    <row r="98" spans="1:17">
      <c r="A98" s="7" t="s">
        <v>812</v>
      </c>
      <c r="B98" s="8" t="s">
        <v>40</v>
      </c>
      <c r="C98" s="63">
        <v>2</v>
      </c>
      <c r="D98" s="1" t="s">
        <v>15</v>
      </c>
      <c r="E98" s="97" t="s">
        <v>817</v>
      </c>
      <c r="F98" s="56" t="s">
        <v>4755</v>
      </c>
      <c r="G98" s="57">
        <v>0</v>
      </c>
      <c r="H98" s="61"/>
      <c r="I98" s="61"/>
      <c r="J98" s="57"/>
      <c r="K98" s="86"/>
      <c r="L98" s="59" t="s">
        <v>4755</v>
      </c>
      <c r="M98" s="58">
        <v>0</v>
      </c>
      <c r="N98" s="62"/>
      <c r="O98" s="62"/>
      <c r="P98" s="58"/>
      <c r="Q98" s="88"/>
    </row>
    <row r="99" spans="1:17">
      <c r="A99" s="7" t="s">
        <v>818</v>
      </c>
      <c r="B99" s="8" t="s">
        <v>104</v>
      </c>
      <c r="C99" s="3">
        <v>23</v>
      </c>
      <c r="D99" s="1" t="s">
        <v>8</v>
      </c>
      <c r="E99" s="97" t="s">
        <v>823</v>
      </c>
      <c r="F99" s="56"/>
      <c r="G99" s="57">
        <v>0</v>
      </c>
      <c r="H99" s="57"/>
      <c r="I99" s="57"/>
      <c r="J99" s="57"/>
      <c r="K99" s="86"/>
      <c r="L99" s="59" t="s">
        <v>4756</v>
      </c>
      <c r="M99" s="58">
        <v>0</v>
      </c>
      <c r="N99" s="62"/>
      <c r="O99" s="62"/>
      <c r="P99" s="58"/>
      <c r="Q99" s="88"/>
    </row>
    <row r="100" spans="1:17">
      <c r="A100" s="7" t="s">
        <v>829</v>
      </c>
      <c r="B100" s="8" t="s">
        <v>27</v>
      </c>
      <c r="C100" s="63">
        <v>2</v>
      </c>
      <c r="D100" s="1" t="s">
        <v>15</v>
      </c>
      <c r="E100" s="97" t="s">
        <v>833</v>
      </c>
      <c r="F100" s="56" t="s">
        <v>4756</v>
      </c>
      <c r="G100" s="57">
        <v>0</v>
      </c>
      <c r="H100" s="57"/>
      <c r="I100" s="57"/>
      <c r="J100" s="57"/>
      <c r="K100" s="86"/>
      <c r="L100" s="59"/>
      <c r="M100" s="58">
        <v>0</v>
      </c>
      <c r="N100" s="62"/>
      <c r="O100" s="62"/>
      <c r="P100" s="58"/>
      <c r="Q100" s="88"/>
    </row>
    <row r="101" spans="1:17">
      <c r="A101" s="7" t="s">
        <v>834</v>
      </c>
      <c r="B101" s="8" t="s">
        <v>13</v>
      </c>
      <c r="C101" s="63">
        <v>2</v>
      </c>
      <c r="D101" s="1" t="s">
        <v>15</v>
      </c>
      <c r="E101" s="97" t="s">
        <v>839</v>
      </c>
      <c r="F101" s="56" t="s">
        <v>4755</v>
      </c>
      <c r="G101" s="57">
        <v>0</v>
      </c>
      <c r="H101" s="57"/>
      <c r="I101" s="57"/>
      <c r="J101" s="57"/>
      <c r="K101" s="86"/>
      <c r="L101" s="59"/>
      <c r="M101" s="58">
        <v>0</v>
      </c>
      <c r="N101" s="62"/>
      <c r="O101" s="62"/>
      <c r="P101" s="58"/>
      <c r="Q101" s="88"/>
    </row>
    <row r="102" spans="1:17">
      <c r="A102" s="7" t="s">
        <v>840</v>
      </c>
      <c r="B102" s="8" t="s">
        <v>27</v>
      </c>
      <c r="C102" s="63">
        <v>2</v>
      </c>
      <c r="D102" s="1" t="s">
        <v>15</v>
      </c>
      <c r="E102" s="97" t="s">
        <v>845</v>
      </c>
      <c r="F102" s="56" t="s">
        <v>4755</v>
      </c>
      <c r="G102" s="57">
        <v>1</v>
      </c>
      <c r="H102" s="61">
        <v>34.657039711191381</v>
      </c>
      <c r="I102" s="61">
        <v>57.051282051282129</v>
      </c>
      <c r="J102" s="57"/>
      <c r="K102" s="86">
        <v>98.68</v>
      </c>
      <c r="L102" s="59" t="s">
        <v>4755</v>
      </c>
      <c r="M102" s="58">
        <v>2</v>
      </c>
      <c r="N102" s="62">
        <v>32.8125</v>
      </c>
      <c r="O102" s="62">
        <v>54.482758620689687</v>
      </c>
      <c r="P102" s="62"/>
      <c r="Q102" s="88">
        <v>98.919999999999987</v>
      </c>
    </row>
    <row r="103" spans="1:17">
      <c r="A103" s="7" t="s">
        <v>846</v>
      </c>
      <c r="B103" s="8" t="s">
        <v>13</v>
      </c>
      <c r="C103" s="63">
        <v>2</v>
      </c>
      <c r="D103" s="1" t="s">
        <v>15</v>
      </c>
      <c r="E103" s="97" t="s">
        <v>851</v>
      </c>
      <c r="F103" s="56" t="s">
        <v>4755</v>
      </c>
      <c r="G103" s="57">
        <v>0</v>
      </c>
      <c r="H103" s="57"/>
      <c r="I103" s="57"/>
      <c r="J103" s="57"/>
      <c r="K103" s="86"/>
      <c r="L103" s="59" t="s">
        <v>4755</v>
      </c>
      <c r="M103" s="58">
        <v>0</v>
      </c>
      <c r="N103" s="62"/>
      <c r="O103" s="62"/>
      <c r="P103" s="58"/>
      <c r="Q103" s="88"/>
    </row>
    <row r="104" spans="1:17">
      <c r="A104" s="7" t="s">
        <v>857</v>
      </c>
      <c r="B104" s="8" t="s">
        <v>64</v>
      </c>
      <c r="C104" s="3">
        <v>85</v>
      </c>
      <c r="D104" s="1" t="s">
        <v>66</v>
      </c>
      <c r="E104" s="97" t="s">
        <v>862</v>
      </c>
      <c r="F104" s="56" t="s">
        <v>4756</v>
      </c>
      <c r="G104" s="57">
        <v>2</v>
      </c>
      <c r="H104" s="61">
        <v>80.505415162454995</v>
      </c>
      <c r="I104" s="61"/>
      <c r="J104" s="61">
        <v>68.59504132231416</v>
      </c>
      <c r="K104" s="86">
        <v>1.2504999999999999</v>
      </c>
      <c r="L104" s="59" t="s">
        <v>4756</v>
      </c>
      <c r="M104" s="58">
        <v>2</v>
      </c>
      <c r="N104" s="62">
        <v>94.53125</v>
      </c>
      <c r="O104" s="62"/>
      <c r="P104" s="62">
        <v>92.792792792792994</v>
      </c>
      <c r="Q104" s="88">
        <v>0.51005</v>
      </c>
    </row>
    <row r="105" spans="1:17">
      <c r="A105" s="7" t="s">
        <v>869</v>
      </c>
      <c r="B105" s="8" t="s">
        <v>97</v>
      </c>
      <c r="C105" s="63">
        <v>2</v>
      </c>
      <c r="D105" s="1" t="s">
        <v>15</v>
      </c>
      <c r="E105" s="97" t="s">
        <v>873</v>
      </c>
      <c r="F105" s="56" t="s">
        <v>4755</v>
      </c>
      <c r="G105" s="57">
        <v>2</v>
      </c>
      <c r="H105" s="61">
        <v>23.826714801444069</v>
      </c>
      <c r="I105" s="61">
        <v>39.102564102564145</v>
      </c>
      <c r="J105" s="57"/>
      <c r="K105" s="86">
        <v>99.6</v>
      </c>
      <c r="L105" s="59" t="s">
        <v>4755</v>
      </c>
      <c r="M105" s="58">
        <v>0</v>
      </c>
      <c r="N105" s="62"/>
      <c r="O105" s="62"/>
      <c r="P105" s="58"/>
      <c r="Q105" s="88"/>
    </row>
    <row r="106" spans="1:17">
      <c r="A106" s="7" t="s">
        <v>874</v>
      </c>
      <c r="B106" s="8" t="s">
        <v>64</v>
      </c>
      <c r="C106" s="3">
        <v>55</v>
      </c>
      <c r="D106" s="1" t="s">
        <v>170</v>
      </c>
      <c r="E106" s="97" t="s">
        <v>880</v>
      </c>
      <c r="F106" s="56" t="s">
        <v>4756</v>
      </c>
      <c r="G106" s="57">
        <v>2</v>
      </c>
      <c r="H106" s="61">
        <v>96.750902527076164</v>
      </c>
      <c r="I106" s="61"/>
      <c r="J106" s="61">
        <v>94.214876033057848</v>
      </c>
      <c r="K106" s="86">
        <v>0.33904999999999996</v>
      </c>
      <c r="L106" s="59" t="s">
        <v>4756</v>
      </c>
      <c r="M106" s="58">
        <v>2</v>
      </c>
      <c r="N106" s="62">
        <v>95.3125</v>
      </c>
      <c r="O106" s="62"/>
      <c r="P106" s="62">
        <v>94.59459459459481</v>
      </c>
      <c r="Q106" s="88">
        <v>0.50546999999999997</v>
      </c>
    </row>
    <row r="107" spans="1:17">
      <c r="A107" s="7" t="s">
        <v>874</v>
      </c>
      <c r="B107" s="8" t="s">
        <v>64</v>
      </c>
      <c r="C107" s="3">
        <v>77</v>
      </c>
      <c r="D107" s="1" t="s">
        <v>231</v>
      </c>
      <c r="E107" s="97" t="s">
        <v>879</v>
      </c>
      <c r="F107" s="56" t="s">
        <v>4756</v>
      </c>
      <c r="G107" s="57">
        <v>0</v>
      </c>
      <c r="H107" s="61"/>
      <c r="I107" s="61"/>
      <c r="J107" s="57"/>
      <c r="K107" s="86"/>
      <c r="L107" s="59" t="s">
        <v>4756</v>
      </c>
      <c r="M107" s="58">
        <v>0</v>
      </c>
      <c r="N107" s="62"/>
      <c r="O107" s="62"/>
      <c r="P107" s="58"/>
      <c r="Q107" s="88"/>
    </row>
    <row r="108" spans="1:17">
      <c r="A108" s="7" t="s">
        <v>881</v>
      </c>
      <c r="B108" s="8" t="s">
        <v>64</v>
      </c>
      <c r="C108" s="3">
        <v>53</v>
      </c>
      <c r="D108" s="1" t="s">
        <v>15</v>
      </c>
      <c r="E108" s="97" t="s">
        <v>885</v>
      </c>
      <c r="F108" s="56" t="s">
        <v>4755</v>
      </c>
      <c r="G108" s="57">
        <v>0</v>
      </c>
      <c r="H108" s="57"/>
      <c r="I108" s="57"/>
      <c r="J108" s="57"/>
      <c r="K108" s="86"/>
      <c r="L108" s="59"/>
      <c r="M108" s="58">
        <v>0</v>
      </c>
      <c r="N108" s="62"/>
      <c r="O108" s="62"/>
      <c r="P108" s="58"/>
      <c r="Q108" s="88"/>
    </row>
    <row r="109" spans="1:17">
      <c r="A109" s="7" t="s">
        <v>886</v>
      </c>
      <c r="B109" s="8" t="s">
        <v>13</v>
      </c>
      <c r="C109" s="63">
        <v>2</v>
      </c>
      <c r="D109" s="1" t="s">
        <v>15</v>
      </c>
      <c r="E109" s="97" t="s">
        <v>891</v>
      </c>
      <c r="F109" s="56" t="s">
        <v>4756</v>
      </c>
      <c r="G109" s="57">
        <v>1</v>
      </c>
      <c r="H109" s="61">
        <v>98.916967509025653</v>
      </c>
      <c r="I109" s="61">
        <v>99.358974358974123</v>
      </c>
      <c r="J109" s="57"/>
      <c r="K109" s="86">
        <v>0.125</v>
      </c>
      <c r="L109" s="59" t="s">
        <v>4756</v>
      </c>
      <c r="M109" s="58">
        <v>1</v>
      </c>
      <c r="N109" s="62">
        <v>98.828125</v>
      </c>
      <c r="O109" s="62">
        <v>99.310344827586263</v>
      </c>
      <c r="P109" s="62"/>
      <c r="Q109" s="88">
        <v>0.31469999999999998</v>
      </c>
    </row>
    <row r="110" spans="1:17">
      <c r="A110" s="7" t="s">
        <v>892</v>
      </c>
      <c r="B110" s="8" t="s">
        <v>64</v>
      </c>
      <c r="C110" s="3">
        <v>75</v>
      </c>
      <c r="D110" s="1" t="s">
        <v>15</v>
      </c>
      <c r="E110" s="97" t="s">
        <v>897</v>
      </c>
      <c r="F110" s="56" t="s">
        <v>4756</v>
      </c>
      <c r="G110" s="57">
        <v>1</v>
      </c>
      <c r="H110" s="61">
        <v>73.285198555956697</v>
      </c>
      <c r="I110" s="61"/>
      <c r="J110" s="61">
        <v>57.024793388429856</v>
      </c>
      <c r="K110" s="86">
        <v>1.8680000000000001</v>
      </c>
      <c r="L110" s="59" t="s">
        <v>4756</v>
      </c>
      <c r="M110" s="58">
        <v>0</v>
      </c>
      <c r="N110" s="62"/>
      <c r="O110" s="62"/>
      <c r="P110" s="58"/>
      <c r="Q110" s="88"/>
    </row>
    <row r="111" spans="1:17">
      <c r="A111" s="7" t="s">
        <v>903</v>
      </c>
      <c r="B111" s="8" t="s">
        <v>697</v>
      </c>
      <c r="C111" s="3">
        <v>23</v>
      </c>
      <c r="D111" s="1" t="s">
        <v>66</v>
      </c>
      <c r="E111" s="97" t="s">
        <v>908</v>
      </c>
      <c r="F111" s="56" t="s">
        <v>4756</v>
      </c>
      <c r="G111" s="57">
        <v>0</v>
      </c>
      <c r="H111" s="57"/>
      <c r="I111" s="57"/>
      <c r="J111" s="57"/>
      <c r="K111" s="86"/>
      <c r="L111" s="59"/>
      <c r="M111" s="58">
        <v>0</v>
      </c>
      <c r="N111" s="62"/>
      <c r="O111" s="62"/>
      <c r="P111" s="58"/>
      <c r="Q111" s="88"/>
    </row>
    <row r="112" spans="1:17">
      <c r="A112" s="7" t="s">
        <v>909</v>
      </c>
      <c r="B112" s="8" t="s">
        <v>64</v>
      </c>
      <c r="C112" s="63">
        <v>2</v>
      </c>
      <c r="D112" s="1" t="s">
        <v>15</v>
      </c>
      <c r="E112" s="97" t="s">
        <v>914</v>
      </c>
      <c r="F112" s="56"/>
      <c r="G112" s="57">
        <v>0</v>
      </c>
      <c r="H112" s="57"/>
      <c r="I112" s="57"/>
      <c r="J112" s="57"/>
      <c r="K112" s="86"/>
      <c r="L112" s="59" t="s">
        <v>4755</v>
      </c>
      <c r="M112" s="58">
        <v>0</v>
      </c>
      <c r="N112" s="62"/>
      <c r="O112" s="62"/>
      <c r="P112" s="58"/>
      <c r="Q112" s="88"/>
    </row>
    <row r="113" spans="1:17">
      <c r="A113" s="7" t="s">
        <v>915</v>
      </c>
      <c r="B113" s="8" t="s">
        <v>13</v>
      </c>
      <c r="C113" s="63">
        <v>2</v>
      </c>
      <c r="D113" s="1" t="s">
        <v>15</v>
      </c>
      <c r="E113" s="97" t="s">
        <v>920</v>
      </c>
      <c r="F113" s="56" t="s">
        <v>4756</v>
      </c>
      <c r="G113" s="57">
        <v>1</v>
      </c>
      <c r="H113" s="61">
        <v>84.837545126353973</v>
      </c>
      <c r="I113" s="61">
        <v>92.948717948717771</v>
      </c>
      <c r="J113" s="57"/>
      <c r="K113" s="86">
        <v>0.99129999999999996</v>
      </c>
      <c r="L113" s="59" t="s">
        <v>4756</v>
      </c>
      <c r="M113" s="58">
        <v>0</v>
      </c>
      <c r="N113" s="62"/>
      <c r="O113" s="62"/>
      <c r="P113" s="58"/>
      <c r="Q113" s="88"/>
    </row>
    <row r="114" spans="1:17">
      <c r="A114" s="7" t="s">
        <v>921</v>
      </c>
      <c r="B114" s="8" t="s">
        <v>13</v>
      </c>
      <c r="C114" s="63">
        <v>2</v>
      </c>
      <c r="D114" s="1" t="s">
        <v>15</v>
      </c>
      <c r="E114" s="97" t="s">
        <v>926</v>
      </c>
      <c r="F114" s="56" t="s">
        <v>4755</v>
      </c>
      <c r="G114" s="57">
        <v>0</v>
      </c>
      <c r="H114" s="61"/>
      <c r="I114" s="61"/>
      <c r="J114" s="57"/>
      <c r="K114" s="86"/>
      <c r="L114" s="59" t="s">
        <v>4755</v>
      </c>
      <c r="M114" s="58">
        <v>0</v>
      </c>
      <c r="N114" s="62"/>
      <c r="O114" s="62"/>
      <c r="P114" s="58"/>
      <c r="Q114" s="88"/>
    </row>
    <row r="115" spans="1:17">
      <c r="A115" s="7" t="s">
        <v>933</v>
      </c>
      <c r="B115" s="8" t="s">
        <v>135</v>
      </c>
      <c r="C115" s="3">
        <v>83</v>
      </c>
      <c r="D115" s="1" t="s">
        <v>652</v>
      </c>
      <c r="E115" s="97" t="s">
        <v>937</v>
      </c>
      <c r="F115" s="56"/>
      <c r="G115" s="57">
        <v>0</v>
      </c>
      <c r="H115" s="61"/>
      <c r="I115" s="61"/>
      <c r="J115" s="57"/>
      <c r="K115" s="86"/>
      <c r="L115" s="59" t="s">
        <v>4756</v>
      </c>
      <c r="M115" s="58">
        <v>0</v>
      </c>
      <c r="N115" s="62"/>
      <c r="O115" s="62"/>
      <c r="P115" s="58"/>
      <c r="Q115" s="88"/>
    </row>
    <row r="116" spans="1:17">
      <c r="A116" s="7" t="s">
        <v>938</v>
      </c>
      <c r="B116" s="8" t="s">
        <v>64</v>
      </c>
      <c r="C116" s="3">
        <v>62</v>
      </c>
      <c r="D116" s="1" t="s">
        <v>170</v>
      </c>
      <c r="E116" s="97" t="s">
        <v>943</v>
      </c>
      <c r="F116" s="56" t="s">
        <v>4756</v>
      </c>
      <c r="G116" s="57">
        <v>0</v>
      </c>
      <c r="H116" s="61"/>
      <c r="I116" s="61"/>
      <c r="J116" s="57"/>
      <c r="K116" s="86"/>
      <c r="L116" s="59" t="s">
        <v>4756</v>
      </c>
      <c r="M116" s="58">
        <v>0</v>
      </c>
      <c r="N116" s="62"/>
      <c r="O116" s="62"/>
      <c r="P116" s="58"/>
      <c r="Q116" s="88"/>
    </row>
    <row r="117" spans="1:17">
      <c r="A117" s="7" t="s">
        <v>944</v>
      </c>
      <c r="B117" s="8" t="s">
        <v>27</v>
      </c>
      <c r="C117" s="63">
        <v>1</v>
      </c>
      <c r="D117" s="1" t="s">
        <v>34</v>
      </c>
      <c r="E117" s="97" t="s">
        <v>949</v>
      </c>
      <c r="F117" s="56" t="s">
        <v>4755</v>
      </c>
      <c r="G117" s="57">
        <v>1</v>
      </c>
      <c r="H117" s="61">
        <v>33.935018050541565</v>
      </c>
      <c r="I117" s="61">
        <v>55.769230769230845</v>
      </c>
      <c r="J117" s="57"/>
      <c r="K117" s="86">
        <v>98.72</v>
      </c>
      <c r="L117" s="59" t="s">
        <v>4755</v>
      </c>
      <c r="M117" s="58">
        <v>0</v>
      </c>
      <c r="N117" s="62"/>
      <c r="O117" s="62"/>
      <c r="P117" s="58"/>
      <c r="Q117" s="88"/>
    </row>
    <row r="118" spans="1:17">
      <c r="A118" s="7" t="s">
        <v>950</v>
      </c>
      <c r="B118" s="8" t="s">
        <v>13</v>
      </c>
      <c r="C118" s="63">
        <v>2</v>
      </c>
      <c r="D118" s="1" t="s">
        <v>15</v>
      </c>
      <c r="E118" s="97" t="s">
        <v>955</v>
      </c>
      <c r="F118" s="56" t="s">
        <v>4755</v>
      </c>
      <c r="G118" s="57">
        <v>1</v>
      </c>
      <c r="H118" s="61">
        <v>32.490974729241934</v>
      </c>
      <c r="I118" s="61">
        <v>53.205128205128275</v>
      </c>
      <c r="J118" s="57"/>
      <c r="K118" s="86">
        <v>98.86</v>
      </c>
      <c r="L118" s="59" t="s">
        <v>4755</v>
      </c>
      <c r="M118" s="58">
        <v>0</v>
      </c>
      <c r="N118" s="62"/>
      <c r="O118" s="62"/>
      <c r="P118" s="58"/>
      <c r="Q118" s="88"/>
    </row>
    <row r="119" spans="1:17">
      <c r="A119" s="7" t="s">
        <v>975</v>
      </c>
      <c r="B119" s="8" t="s">
        <v>64</v>
      </c>
      <c r="C119" s="3">
        <v>42</v>
      </c>
      <c r="D119" s="1" t="s">
        <v>66</v>
      </c>
      <c r="E119" s="97" t="s">
        <v>980</v>
      </c>
      <c r="F119" s="56" t="s">
        <v>4755</v>
      </c>
      <c r="G119" s="57">
        <v>0</v>
      </c>
      <c r="H119" s="61"/>
      <c r="I119" s="61"/>
      <c r="J119" s="57"/>
      <c r="K119" s="86"/>
      <c r="L119" s="59" t="s">
        <v>4755</v>
      </c>
      <c r="M119" s="58">
        <v>1</v>
      </c>
      <c r="N119" s="62">
        <v>12.890625</v>
      </c>
      <c r="O119" s="62"/>
      <c r="P119" s="62">
        <v>2.7027027027027026</v>
      </c>
      <c r="Q119" s="88">
        <v>99.94</v>
      </c>
    </row>
    <row r="120" spans="1:17">
      <c r="A120" s="7" t="s">
        <v>981</v>
      </c>
      <c r="B120" s="8" t="s">
        <v>97</v>
      </c>
      <c r="C120" s="63">
        <v>2</v>
      </c>
      <c r="D120" s="1" t="s">
        <v>15</v>
      </c>
      <c r="E120" s="97" t="s">
        <v>986</v>
      </c>
      <c r="F120" s="56" t="s">
        <v>4755</v>
      </c>
      <c r="G120" s="57">
        <v>0</v>
      </c>
      <c r="H120" s="57"/>
      <c r="I120" s="57"/>
      <c r="J120" s="57"/>
      <c r="K120" s="86"/>
      <c r="L120" s="59" t="s">
        <v>4755</v>
      </c>
      <c r="M120" s="58">
        <v>0</v>
      </c>
      <c r="N120" s="62"/>
      <c r="O120" s="62"/>
      <c r="P120" s="58"/>
      <c r="Q120" s="88"/>
    </row>
    <row r="121" spans="1:17">
      <c r="A121" s="7" t="s">
        <v>993</v>
      </c>
      <c r="B121" s="8" t="s">
        <v>64</v>
      </c>
      <c r="C121" s="3">
        <v>82</v>
      </c>
      <c r="D121" s="1" t="s">
        <v>66</v>
      </c>
      <c r="E121" s="97" t="s">
        <v>998</v>
      </c>
      <c r="F121" s="56" t="s">
        <v>4756</v>
      </c>
      <c r="G121" s="57">
        <v>3</v>
      </c>
      <c r="H121" s="61">
        <v>86.642599277978547</v>
      </c>
      <c r="I121" s="61"/>
      <c r="J121" s="61">
        <v>76.859504132231478</v>
      </c>
      <c r="K121" s="86">
        <v>0.86596666666666666</v>
      </c>
      <c r="L121" s="59" t="s">
        <v>4756</v>
      </c>
      <c r="M121" s="58">
        <v>2</v>
      </c>
      <c r="N121" s="62">
        <v>94.140625</v>
      </c>
      <c r="O121" s="62"/>
      <c r="P121" s="62">
        <v>91.891891891892087</v>
      </c>
      <c r="Q121" s="88">
        <v>0.53981499999999993</v>
      </c>
    </row>
    <row r="122" spans="1:17">
      <c r="A122" s="7" t="s">
        <v>999</v>
      </c>
      <c r="B122" s="8" t="s">
        <v>13</v>
      </c>
      <c r="C122" s="63">
        <v>1</v>
      </c>
      <c r="D122" s="1" t="s">
        <v>34</v>
      </c>
      <c r="E122" s="97" t="s">
        <v>1004</v>
      </c>
      <c r="F122" s="56"/>
      <c r="G122" s="57">
        <v>0</v>
      </c>
      <c r="H122" s="57"/>
      <c r="I122" s="57"/>
      <c r="J122" s="57"/>
      <c r="K122" s="86"/>
      <c r="L122" s="59" t="s">
        <v>4755</v>
      </c>
      <c r="M122" s="58">
        <v>0</v>
      </c>
      <c r="N122" s="62"/>
      <c r="O122" s="62"/>
      <c r="P122" s="58"/>
      <c r="Q122" s="88"/>
    </row>
    <row r="123" spans="1:17">
      <c r="A123" s="7" t="s">
        <v>1005</v>
      </c>
      <c r="B123" s="8" t="s">
        <v>27</v>
      </c>
      <c r="C123" s="63">
        <v>2</v>
      </c>
      <c r="D123" s="1" t="s">
        <v>15</v>
      </c>
      <c r="E123" s="97" t="s">
        <v>1009</v>
      </c>
      <c r="F123" s="56" t="s">
        <v>4755</v>
      </c>
      <c r="G123" s="57">
        <v>2</v>
      </c>
      <c r="H123" s="61">
        <v>4.6931407942238259</v>
      </c>
      <c r="I123" s="61">
        <v>7.6923076923076943</v>
      </c>
      <c r="J123" s="57"/>
      <c r="K123" s="86">
        <v>99.995000000000005</v>
      </c>
      <c r="L123" s="59" t="s">
        <v>4755</v>
      </c>
      <c r="M123" s="58">
        <v>3</v>
      </c>
      <c r="N123" s="62">
        <v>7.421875</v>
      </c>
      <c r="O123" s="62">
        <v>12.413793103448281</v>
      </c>
      <c r="P123" s="62"/>
      <c r="Q123" s="88">
        <v>99.983333333333348</v>
      </c>
    </row>
    <row r="124" spans="1:17">
      <c r="A124" s="7" t="s">
        <v>1010</v>
      </c>
      <c r="B124" s="8" t="s">
        <v>64</v>
      </c>
      <c r="C124" s="3">
        <v>48</v>
      </c>
      <c r="D124" s="1" t="s">
        <v>66</v>
      </c>
      <c r="E124" s="97" t="s">
        <v>1015</v>
      </c>
      <c r="F124" s="56" t="s">
        <v>4756</v>
      </c>
      <c r="G124" s="57">
        <v>0</v>
      </c>
      <c r="H124" s="57"/>
      <c r="I124" s="57"/>
      <c r="J124" s="57"/>
      <c r="K124" s="86"/>
      <c r="L124" s="59" t="s">
        <v>4756</v>
      </c>
      <c r="M124" s="58">
        <v>0</v>
      </c>
      <c r="N124" s="62"/>
      <c r="O124" s="62"/>
      <c r="P124" s="58"/>
      <c r="Q124" s="88"/>
    </row>
    <row r="125" spans="1:17">
      <c r="A125" s="7" t="s">
        <v>1016</v>
      </c>
      <c r="B125" s="8" t="s">
        <v>224</v>
      </c>
      <c r="C125" s="63">
        <v>1</v>
      </c>
      <c r="D125" s="1" t="s">
        <v>34</v>
      </c>
      <c r="E125" s="97" t="s">
        <v>1021</v>
      </c>
      <c r="F125" s="56" t="s">
        <v>4755</v>
      </c>
      <c r="G125" s="57">
        <v>0</v>
      </c>
      <c r="H125" s="57"/>
      <c r="I125" s="57"/>
      <c r="J125" s="57"/>
      <c r="K125" s="86"/>
      <c r="L125" s="59"/>
      <c r="M125" s="58">
        <v>0</v>
      </c>
      <c r="N125" s="62"/>
      <c r="O125" s="62"/>
      <c r="P125" s="58"/>
      <c r="Q125" s="88"/>
    </row>
    <row r="126" spans="1:17">
      <c r="A126" s="7" t="s">
        <v>1022</v>
      </c>
      <c r="B126" s="8" t="s">
        <v>64</v>
      </c>
      <c r="C126" s="3">
        <v>22</v>
      </c>
      <c r="D126" s="1" t="s">
        <v>170</v>
      </c>
      <c r="E126" s="97" t="s">
        <v>1026</v>
      </c>
      <c r="F126" s="56" t="s">
        <v>4756</v>
      </c>
      <c r="G126" s="57">
        <v>0</v>
      </c>
      <c r="H126" s="61"/>
      <c r="I126" s="61"/>
      <c r="J126" s="57"/>
      <c r="K126" s="86"/>
      <c r="L126" s="59" t="s">
        <v>4756</v>
      </c>
      <c r="M126" s="58">
        <v>1</v>
      </c>
      <c r="N126" s="62">
        <v>96.09375</v>
      </c>
      <c r="O126" s="62"/>
      <c r="P126" s="62">
        <v>95.495495495495717</v>
      </c>
      <c r="Q126" s="88">
        <v>0.43469999999999998</v>
      </c>
    </row>
    <row r="127" spans="1:17">
      <c r="A127" s="7" t="s">
        <v>1027</v>
      </c>
      <c r="B127" s="8" t="s">
        <v>64</v>
      </c>
      <c r="C127" s="3">
        <v>19</v>
      </c>
      <c r="D127" s="1" t="s">
        <v>652</v>
      </c>
      <c r="E127" s="97" t="s">
        <v>1032</v>
      </c>
      <c r="F127" s="56" t="s">
        <v>4755</v>
      </c>
      <c r="G127" s="57">
        <v>0</v>
      </c>
      <c r="H127" s="61"/>
      <c r="I127" s="61"/>
      <c r="J127" s="57"/>
      <c r="K127" s="86"/>
      <c r="L127" s="59" t="s">
        <v>4755</v>
      </c>
      <c r="M127" s="58">
        <v>0</v>
      </c>
      <c r="N127" s="62"/>
      <c r="O127" s="62"/>
      <c r="P127" s="58"/>
      <c r="Q127" s="88"/>
    </row>
    <row r="128" spans="1:17">
      <c r="A128" s="7" t="s">
        <v>1039</v>
      </c>
      <c r="B128" s="8" t="s">
        <v>13</v>
      </c>
      <c r="C128" s="63">
        <v>2</v>
      </c>
      <c r="D128" s="1" t="s">
        <v>15</v>
      </c>
      <c r="E128" s="97" t="s">
        <v>1043</v>
      </c>
      <c r="F128" s="56"/>
      <c r="G128" s="57">
        <v>0</v>
      </c>
      <c r="H128" s="57"/>
      <c r="I128" s="57"/>
      <c r="J128" s="57"/>
      <c r="K128" s="86"/>
      <c r="L128" s="59" t="s">
        <v>4755</v>
      </c>
      <c r="M128" s="58">
        <v>0</v>
      </c>
      <c r="N128" s="62"/>
      <c r="O128" s="62"/>
      <c r="P128" s="58"/>
      <c r="Q128" s="88"/>
    </row>
    <row r="129" spans="1:17">
      <c r="A129" s="7" t="s">
        <v>1044</v>
      </c>
      <c r="B129" s="8" t="s">
        <v>13</v>
      </c>
      <c r="C129" s="63">
        <v>2</v>
      </c>
      <c r="D129" s="1" t="s">
        <v>15</v>
      </c>
      <c r="E129" s="97" t="s">
        <v>1049</v>
      </c>
      <c r="F129" s="56" t="s">
        <v>4755</v>
      </c>
      <c r="G129" s="57">
        <v>3</v>
      </c>
      <c r="H129" s="61">
        <v>18.411552346570399</v>
      </c>
      <c r="I129" s="61">
        <v>30.128205128205153</v>
      </c>
      <c r="J129" s="57"/>
      <c r="K129" s="86">
        <v>99.886666666666656</v>
      </c>
      <c r="L129" s="59" t="s">
        <v>4755</v>
      </c>
      <c r="M129" s="58">
        <v>3</v>
      </c>
      <c r="N129" s="62">
        <v>18.75</v>
      </c>
      <c r="O129" s="62">
        <v>30.344827586206915</v>
      </c>
      <c r="P129" s="62"/>
      <c r="Q129" s="88">
        <v>99.813333333333333</v>
      </c>
    </row>
    <row r="130" spans="1:17">
      <c r="A130" s="7" t="s">
        <v>1062</v>
      </c>
      <c r="B130" s="8" t="s">
        <v>13</v>
      </c>
      <c r="C130" s="63">
        <v>2</v>
      </c>
      <c r="D130" s="1" t="s">
        <v>15</v>
      </c>
      <c r="E130" s="97" t="s">
        <v>1067</v>
      </c>
      <c r="F130" s="56" t="s">
        <v>4755</v>
      </c>
      <c r="G130" s="57">
        <v>0</v>
      </c>
      <c r="H130" s="57"/>
      <c r="I130" s="57"/>
      <c r="J130" s="57"/>
      <c r="K130" s="86"/>
      <c r="L130" s="59"/>
      <c r="M130" s="58">
        <v>0</v>
      </c>
      <c r="N130" s="62"/>
      <c r="O130" s="62"/>
      <c r="P130" s="58"/>
      <c r="Q130" s="88"/>
    </row>
    <row r="131" spans="1:17">
      <c r="A131" s="7" t="s">
        <v>1075</v>
      </c>
      <c r="B131" s="8" t="s">
        <v>64</v>
      </c>
      <c r="C131" s="3">
        <v>62</v>
      </c>
      <c r="D131" s="1" t="s">
        <v>177</v>
      </c>
      <c r="E131" s="97" t="s">
        <v>1080</v>
      </c>
      <c r="F131" s="56" t="s">
        <v>4756</v>
      </c>
      <c r="G131" s="57">
        <v>0</v>
      </c>
      <c r="H131" s="61"/>
      <c r="I131" s="61"/>
      <c r="J131" s="57"/>
      <c r="K131" s="86"/>
      <c r="L131" s="59"/>
      <c r="M131" s="58">
        <v>0</v>
      </c>
      <c r="N131" s="62"/>
      <c r="O131" s="62"/>
      <c r="P131" s="58"/>
      <c r="Q131" s="88"/>
    </row>
    <row r="132" spans="1:17">
      <c r="A132" s="7" t="s">
        <v>1081</v>
      </c>
      <c r="B132" s="8" t="s">
        <v>224</v>
      </c>
      <c r="C132" s="63">
        <v>2</v>
      </c>
      <c r="D132" s="1" t="s">
        <v>15</v>
      </c>
      <c r="E132" s="97" t="s">
        <v>1085</v>
      </c>
      <c r="F132" s="56" t="s">
        <v>4756</v>
      </c>
      <c r="G132" s="57">
        <v>0</v>
      </c>
      <c r="H132" s="57"/>
      <c r="I132" s="57"/>
      <c r="J132" s="57"/>
      <c r="K132" s="86"/>
      <c r="L132" s="59" t="s">
        <v>4756</v>
      </c>
      <c r="M132" s="58">
        <v>1</v>
      </c>
      <c r="N132" s="62">
        <v>76.5625</v>
      </c>
      <c r="O132" s="62">
        <v>86.206896551724185</v>
      </c>
      <c r="P132" s="62"/>
      <c r="Q132" s="88">
        <v>1.7470000000000001</v>
      </c>
    </row>
    <row r="133" spans="1:17">
      <c r="A133" s="7" t="s">
        <v>1086</v>
      </c>
      <c r="B133" s="8" t="s">
        <v>64</v>
      </c>
      <c r="C133" s="3">
        <v>54</v>
      </c>
      <c r="D133" s="1" t="s">
        <v>1091</v>
      </c>
      <c r="E133" s="97" t="s">
        <v>1092</v>
      </c>
      <c r="F133" s="56" t="s">
        <v>4756</v>
      </c>
      <c r="G133" s="57">
        <v>0</v>
      </c>
      <c r="H133" s="57"/>
      <c r="I133" s="57"/>
      <c r="J133" s="57"/>
      <c r="K133" s="86"/>
      <c r="L133" s="59"/>
      <c r="M133" s="58">
        <v>0</v>
      </c>
      <c r="N133" s="62"/>
      <c r="O133" s="62"/>
      <c r="P133" s="58"/>
      <c r="Q133" s="88"/>
    </row>
    <row r="134" spans="1:17">
      <c r="A134" s="7" t="s">
        <v>1086</v>
      </c>
      <c r="B134" s="8" t="s">
        <v>64</v>
      </c>
      <c r="C134" s="3">
        <v>55</v>
      </c>
      <c r="D134" s="1" t="s">
        <v>66</v>
      </c>
      <c r="E134" s="97" t="s">
        <v>1090</v>
      </c>
      <c r="F134" s="56" t="s">
        <v>4757</v>
      </c>
      <c r="G134" s="57">
        <v>1</v>
      </c>
      <c r="H134" s="61">
        <v>96.028880866426334</v>
      </c>
      <c r="I134" s="61"/>
      <c r="J134" s="61">
        <v>92.561983471074385</v>
      </c>
      <c r="K134" s="86">
        <v>0.36</v>
      </c>
      <c r="L134" s="59" t="s">
        <v>4756</v>
      </c>
      <c r="M134" s="58">
        <v>1</v>
      </c>
      <c r="N134" s="62">
        <v>89.0625</v>
      </c>
      <c r="O134" s="62"/>
      <c r="P134" s="62">
        <v>84.684684684684825</v>
      </c>
      <c r="Q134" s="88">
        <v>0.79390000000000005</v>
      </c>
    </row>
    <row r="135" spans="1:17">
      <c r="A135" s="7" t="s">
        <v>1093</v>
      </c>
      <c r="B135" s="8" t="s">
        <v>155</v>
      </c>
      <c r="C135" s="63">
        <v>2</v>
      </c>
      <c r="D135" s="1" t="s">
        <v>15</v>
      </c>
      <c r="E135" s="97" t="s">
        <v>1098</v>
      </c>
      <c r="F135" s="56" t="s">
        <v>4755</v>
      </c>
      <c r="G135" s="57">
        <v>3</v>
      </c>
      <c r="H135" s="61">
        <v>23.465703971119158</v>
      </c>
      <c r="I135" s="61">
        <v>38.461538461538503</v>
      </c>
      <c r="J135" s="57"/>
      <c r="K135" s="86">
        <v>99.663333333333341</v>
      </c>
      <c r="L135" s="59" t="s">
        <v>4755</v>
      </c>
      <c r="M135" s="58">
        <v>2</v>
      </c>
      <c r="N135" s="62">
        <v>21.875</v>
      </c>
      <c r="O135" s="62">
        <v>35.86206896551726</v>
      </c>
      <c r="P135" s="62"/>
      <c r="Q135" s="88">
        <v>99.745000000000005</v>
      </c>
    </row>
    <row r="136" spans="1:17">
      <c r="A136" s="7" t="s">
        <v>1105</v>
      </c>
      <c r="B136" s="8" t="s">
        <v>64</v>
      </c>
      <c r="C136" s="3">
        <v>50</v>
      </c>
      <c r="D136" s="1" t="s">
        <v>177</v>
      </c>
      <c r="E136" s="97" t="s">
        <v>1110</v>
      </c>
      <c r="F136" s="56" t="s">
        <v>4755</v>
      </c>
      <c r="G136" s="57">
        <v>0</v>
      </c>
      <c r="H136" s="57"/>
      <c r="I136" s="57"/>
      <c r="J136" s="57"/>
      <c r="K136" s="86"/>
      <c r="L136" s="59" t="s">
        <v>4755</v>
      </c>
      <c r="M136" s="58">
        <v>0</v>
      </c>
      <c r="N136" s="62"/>
      <c r="O136" s="62"/>
      <c r="P136" s="58"/>
      <c r="Q136" s="88"/>
    </row>
    <row r="137" spans="1:17">
      <c r="A137" s="7" t="s">
        <v>1111</v>
      </c>
      <c r="B137" s="8" t="s">
        <v>64</v>
      </c>
      <c r="C137" s="3">
        <v>52</v>
      </c>
      <c r="D137" s="1" t="s">
        <v>177</v>
      </c>
      <c r="E137" s="97" t="s">
        <v>1116</v>
      </c>
      <c r="F137" s="56" t="s">
        <v>4756</v>
      </c>
      <c r="G137" s="57">
        <v>1</v>
      </c>
      <c r="H137" s="61">
        <v>87.725631768953292</v>
      </c>
      <c r="I137" s="61"/>
      <c r="J137" s="61">
        <v>79.338842975206674</v>
      </c>
      <c r="K137" s="86">
        <v>0.75660000000000005</v>
      </c>
      <c r="L137" s="59"/>
      <c r="M137" s="58">
        <v>0</v>
      </c>
      <c r="N137" s="62"/>
      <c r="O137" s="62"/>
      <c r="P137" s="58"/>
      <c r="Q137" s="88"/>
    </row>
    <row r="138" spans="1:17">
      <c r="A138" s="7" t="s">
        <v>1111</v>
      </c>
      <c r="B138" s="8" t="s">
        <v>64</v>
      </c>
      <c r="C138" s="3">
        <v>53</v>
      </c>
      <c r="D138" s="1" t="s">
        <v>652</v>
      </c>
      <c r="E138" s="97" t="s">
        <v>1117</v>
      </c>
      <c r="F138" s="56"/>
      <c r="G138" s="57">
        <v>0</v>
      </c>
      <c r="H138" s="57"/>
      <c r="I138" s="57"/>
      <c r="J138" s="57"/>
      <c r="K138" s="86"/>
      <c r="L138" s="59" t="s">
        <v>4756</v>
      </c>
      <c r="M138" s="58">
        <v>0</v>
      </c>
      <c r="N138" s="62"/>
      <c r="O138" s="62"/>
      <c r="P138" s="58"/>
      <c r="Q138" s="88"/>
    </row>
    <row r="139" spans="1:17">
      <c r="A139" s="7" t="s">
        <v>1129</v>
      </c>
      <c r="B139" s="8" t="s">
        <v>13</v>
      </c>
      <c r="C139" s="63">
        <v>2</v>
      </c>
      <c r="D139" s="1" t="s">
        <v>15</v>
      </c>
      <c r="E139" s="97" t="s">
        <v>1133</v>
      </c>
      <c r="F139" s="56"/>
      <c r="G139" s="57">
        <v>0</v>
      </c>
      <c r="H139" s="57"/>
      <c r="I139" s="57"/>
      <c r="J139" s="57"/>
      <c r="K139" s="86"/>
      <c r="L139" s="59" t="s">
        <v>4755</v>
      </c>
      <c r="M139" s="58">
        <v>0</v>
      </c>
      <c r="N139" s="62"/>
      <c r="O139" s="62"/>
      <c r="P139" s="58"/>
      <c r="Q139" s="88"/>
    </row>
    <row r="140" spans="1:17">
      <c r="A140" s="7" t="s">
        <v>1134</v>
      </c>
      <c r="B140" s="8" t="s">
        <v>64</v>
      </c>
      <c r="C140" s="3">
        <v>64</v>
      </c>
      <c r="D140" s="1" t="s">
        <v>170</v>
      </c>
      <c r="E140" s="97" t="s">
        <v>1139</v>
      </c>
      <c r="F140" s="56" t="s">
        <v>4756</v>
      </c>
      <c r="G140" s="57">
        <v>0</v>
      </c>
      <c r="H140" s="61"/>
      <c r="I140" s="61"/>
      <c r="J140" s="57"/>
      <c r="K140" s="86"/>
      <c r="L140" s="59" t="s">
        <v>4756</v>
      </c>
      <c r="M140" s="58">
        <v>0</v>
      </c>
      <c r="N140" s="62"/>
      <c r="O140" s="62"/>
      <c r="P140" s="58"/>
      <c r="Q140" s="88"/>
    </row>
    <row r="141" spans="1:17">
      <c r="A141" s="7" t="s">
        <v>1134</v>
      </c>
      <c r="B141" s="8" t="s">
        <v>64</v>
      </c>
      <c r="C141" s="3">
        <v>65</v>
      </c>
      <c r="D141" s="1" t="s">
        <v>1091</v>
      </c>
      <c r="E141" s="97" t="s">
        <v>1140</v>
      </c>
      <c r="F141" s="56"/>
      <c r="G141" s="57">
        <v>0</v>
      </c>
      <c r="H141" s="57"/>
      <c r="I141" s="57"/>
      <c r="J141" s="57"/>
      <c r="K141" s="86"/>
      <c r="L141" s="59"/>
      <c r="M141" s="58">
        <v>0</v>
      </c>
      <c r="N141" s="62"/>
      <c r="O141" s="62"/>
      <c r="P141" s="58"/>
      <c r="Q141" s="88"/>
    </row>
    <row r="142" spans="1:17">
      <c r="A142" s="7" t="s">
        <v>1141</v>
      </c>
      <c r="B142" s="8" t="s">
        <v>13</v>
      </c>
      <c r="C142" s="63">
        <v>2</v>
      </c>
      <c r="D142" s="1" t="s">
        <v>15</v>
      </c>
      <c r="E142" s="97" t="s">
        <v>1146</v>
      </c>
      <c r="F142" s="56" t="s">
        <v>4755</v>
      </c>
      <c r="G142" s="57">
        <v>3</v>
      </c>
      <c r="H142" s="61">
        <v>22.382671480144424</v>
      </c>
      <c r="I142" s="61">
        <v>36.538461538461576</v>
      </c>
      <c r="J142" s="57"/>
      <c r="K142" s="86">
        <v>99.716666666666654</v>
      </c>
      <c r="L142" s="59" t="s">
        <v>4755</v>
      </c>
      <c r="M142" s="58">
        <v>3</v>
      </c>
      <c r="N142" s="62">
        <v>26.171875</v>
      </c>
      <c r="O142" s="62">
        <v>42.758620689655196</v>
      </c>
      <c r="P142" s="62"/>
      <c r="Q142" s="88">
        <v>99.553333333333327</v>
      </c>
    </row>
    <row r="143" spans="1:17">
      <c r="A143" s="7" t="s">
        <v>1163</v>
      </c>
      <c r="B143" s="8" t="s">
        <v>64</v>
      </c>
      <c r="C143" s="3">
        <v>25</v>
      </c>
      <c r="D143" s="1" t="s">
        <v>170</v>
      </c>
      <c r="E143" s="97" t="s">
        <v>1168</v>
      </c>
      <c r="F143" s="56" t="s">
        <v>4756</v>
      </c>
      <c r="G143" s="57">
        <v>3</v>
      </c>
      <c r="H143" s="61">
        <v>48.736462093862784</v>
      </c>
      <c r="I143" s="61"/>
      <c r="J143" s="61">
        <v>17.355371900826448</v>
      </c>
      <c r="K143" s="86">
        <v>32.356666666666662</v>
      </c>
      <c r="L143" s="59" t="s">
        <v>4756</v>
      </c>
      <c r="M143" s="58">
        <v>1</v>
      </c>
      <c r="N143" s="62">
        <v>46.875</v>
      </c>
      <c r="O143" s="62"/>
      <c r="P143" s="62">
        <v>16.216216216216214</v>
      </c>
      <c r="Q143" s="88">
        <v>29.32</v>
      </c>
    </row>
    <row r="144" spans="1:17">
      <c r="A144" s="7" t="s">
        <v>1163</v>
      </c>
      <c r="B144" s="8" t="s">
        <v>64</v>
      </c>
      <c r="C144" s="3">
        <v>26</v>
      </c>
      <c r="D144" s="1" t="s">
        <v>143</v>
      </c>
      <c r="E144" s="97" t="s">
        <v>1169</v>
      </c>
      <c r="F144" s="56" t="s">
        <v>4756</v>
      </c>
      <c r="G144" s="57">
        <v>0</v>
      </c>
      <c r="H144" s="57"/>
      <c r="I144" s="57"/>
      <c r="J144" s="57"/>
      <c r="K144" s="86"/>
      <c r="L144" s="59" t="s">
        <v>4756</v>
      </c>
      <c r="M144" s="58">
        <v>0</v>
      </c>
      <c r="N144" s="62"/>
      <c r="O144" s="62"/>
      <c r="P144" s="58"/>
      <c r="Q144" s="88"/>
    </row>
    <row r="145" spans="1:17">
      <c r="A145" s="7" t="s">
        <v>1163</v>
      </c>
      <c r="B145" s="8" t="s">
        <v>64</v>
      </c>
      <c r="C145" s="3">
        <v>27</v>
      </c>
      <c r="D145" s="1" t="s">
        <v>66</v>
      </c>
      <c r="E145" s="97" t="s">
        <v>1170</v>
      </c>
      <c r="F145" s="56" t="s">
        <v>4755</v>
      </c>
      <c r="G145" s="57">
        <v>0</v>
      </c>
      <c r="H145" s="57"/>
      <c r="I145" s="57"/>
      <c r="J145" s="57"/>
      <c r="K145" s="86"/>
      <c r="L145" s="59" t="s">
        <v>4755</v>
      </c>
      <c r="M145" s="58">
        <v>0</v>
      </c>
      <c r="N145" s="62"/>
      <c r="O145" s="62"/>
      <c r="P145" s="58"/>
      <c r="Q145" s="88"/>
    </row>
    <row r="146" spans="1:17">
      <c r="A146" s="7" t="s">
        <v>1163</v>
      </c>
      <c r="B146" s="8" t="s">
        <v>64</v>
      </c>
      <c r="C146" s="3">
        <v>29</v>
      </c>
      <c r="D146" s="1" t="s">
        <v>66</v>
      </c>
      <c r="E146" s="97" t="s">
        <v>1171</v>
      </c>
      <c r="F146" s="56"/>
      <c r="G146" s="57">
        <v>0</v>
      </c>
      <c r="H146" s="61"/>
      <c r="I146" s="61"/>
      <c r="J146" s="57"/>
      <c r="K146" s="86"/>
      <c r="L146" s="59"/>
      <c r="M146" s="58">
        <v>0</v>
      </c>
      <c r="N146" s="62"/>
      <c r="O146" s="62"/>
      <c r="P146" s="58"/>
      <c r="Q146" s="88"/>
    </row>
    <row r="147" spans="1:17">
      <c r="A147" s="7" t="s">
        <v>1172</v>
      </c>
      <c r="B147" s="8" t="s">
        <v>64</v>
      </c>
      <c r="C147" s="3">
        <v>41</v>
      </c>
      <c r="D147" s="1" t="s">
        <v>170</v>
      </c>
      <c r="E147" s="97" t="s">
        <v>1176</v>
      </c>
      <c r="F147" s="56" t="s">
        <v>4756</v>
      </c>
      <c r="G147" s="57">
        <v>1</v>
      </c>
      <c r="H147" s="61">
        <v>75.090252707581271</v>
      </c>
      <c r="I147" s="61"/>
      <c r="J147" s="61">
        <v>60.330578512396812</v>
      </c>
      <c r="K147" s="86">
        <v>1.6619999999999999</v>
      </c>
      <c r="L147" s="59" t="s">
        <v>4756</v>
      </c>
      <c r="M147" s="58">
        <v>1</v>
      </c>
      <c r="N147" s="62">
        <v>72.265625</v>
      </c>
      <c r="O147" s="62"/>
      <c r="P147" s="62">
        <v>60.360360360360346</v>
      </c>
      <c r="Q147" s="88">
        <v>2.2109999999999999</v>
      </c>
    </row>
    <row r="148" spans="1:17">
      <c r="A148" s="7" t="s">
        <v>1177</v>
      </c>
      <c r="B148" s="8" t="s">
        <v>40</v>
      </c>
      <c r="C148" s="3">
        <v>27</v>
      </c>
      <c r="D148" s="1" t="s">
        <v>358</v>
      </c>
      <c r="E148" s="97" t="s">
        <v>1181</v>
      </c>
      <c r="F148" s="56" t="s">
        <v>4756</v>
      </c>
      <c r="G148" s="57">
        <v>0</v>
      </c>
      <c r="H148" s="57"/>
      <c r="I148" s="57"/>
      <c r="J148" s="57"/>
      <c r="K148" s="86"/>
      <c r="L148" s="59" t="s">
        <v>4756</v>
      </c>
      <c r="M148" s="58">
        <v>0</v>
      </c>
      <c r="N148" s="62"/>
      <c r="O148" s="62"/>
      <c r="P148" s="58"/>
      <c r="Q148" s="88"/>
    </row>
    <row r="149" spans="1:17">
      <c r="A149" s="7" t="s">
        <v>1210</v>
      </c>
      <c r="B149" s="8" t="s">
        <v>13</v>
      </c>
      <c r="C149" s="63">
        <v>1</v>
      </c>
      <c r="D149" s="1" t="s">
        <v>34</v>
      </c>
      <c r="E149" s="97" t="s">
        <v>1215</v>
      </c>
      <c r="F149" s="56" t="s">
        <v>4755</v>
      </c>
      <c r="G149" s="57">
        <v>0</v>
      </c>
      <c r="H149" s="61"/>
      <c r="I149" s="61"/>
      <c r="J149" s="57"/>
      <c r="K149" s="86"/>
      <c r="L149" s="59" t="s">
        <v>4755</v>
      </c>
      <c r="M149" s="58">
        <v>0</v>
      </c>
      <c r="N149" s="62"/>
      <c r="O149" s="62"/>
      <c r="P149" s="58"/>
      <c r="Q149" s="88"/>
    </row>
    <row r="150" spans="1:17">
      <c r="A150" s="7" t="s">
        <v>1216</v>
      </c>
      <c r="B150" s="8" t="s">
        <v>64</v>
      </c>
      <c r="C150" s="3">
        <v>66</v>
      </c>
      <c r="D150" s="1" t="s">
        <v>15</v>
      </c>
      <c r="E150" s="97" t="s">
        <v>1220</v>
      </c>
      <c r="F150" s="56" t="s">
        <v>4755</v>
      </c>
      <c r="G150" s="57">
        <v>0</v>
      </c>
      <c r="H150" s="57"/>
      <c r="I150" s="57"/>
      <c r="J150" s="57"/>
      <c r="K150" s="86"/>
      <c r="L150" s="59"/>
      <c r="M150" s="58">
        <v>0</v>
      </c>
      <c r="N150" s="62"/>
      <c r="O150" s="62"/>
      <c r="P150" s="58"/>
      <c r="Q150" s="88"/>
    </row>
    <row r="151" spans="1:17">
      <c r="A151" s="7" t="s">
        <v>1221</v>
      </c>
      <c r="B151" s="8" t="s">
        <v>155</v>
      </c>
      <c r="C151" s="63">
        <v>2</v>
      </c>
      <c r="D151" s="1" t="s">
        <v>15</v>
      </c>
      <c r="E151" s="97" t="s">
        <v>1226</v>
      </c>
      <c r="F151" s="56" t="s">
        <v>4755</v>
      </c>
      <c r="G151" s="57">
        <v>3</v>
      </c>
      <c r="H151" s="61">
        <v>17.328519855595665</v>
      </c>
      <c r="I151" s="61">
        <v>28.205128205128226</v>
      </c>
      <c r="J151" s="57"/>
      <c r="K151" s="86">
        <v>99.929999999999993</v>
      </c>
      <c r="L151" s="59" t="s">
        <v>4755</v>
      </c>
      <c r="M151" s="58">
        <v>3</v>
      </c>
      <c r="N151" s="62">
        <v>19.140625</v>
      </c>
      <c r="O151" s="62">
        <v>31.034482758620708</v>
      </c>
      <c r="P151" s="62"/>
      <c r="Q151" s="88">
        <v>99.81</v>
      </c>
    </row>
    <row r="152" spans="1:17">
      <c r="A152" s="7" t="s">
        <v>1227</v>
      </c>
      <c r="B152" s="8" t="s">
        <v>13</v>
      </c>
      <c r="C152" s="63">
        <v>1</v>
      </c>
      <c r="D152" s="1" t="s">
        <v>34</v>
      </c>
      <c r="E152" s="97" t="s">
        <v>1232</v>
      </c>
      <c r="F152" s="56" t="s">
        <v>4755</v>
      </c>
      <c r="G152" s="57">
        <v>1</v>
      </c>
      <c r="H152" s="61">
        <v>6.4981949458483736</v>
      </c>
      <c r="I152" s="61">
        <v>10.256410256410257</v>
      </c>
      <c r="J152" s="57"/>
      <c r="K152" s="86">
        <v>99.99</v>
      </c>
      <c r="L152" s="59" t="s">
        <v>4755</v>
      </c>
      <c r="M152" s="58">
        <v>0</v>
      </c>
      <c r="N152" s="62"/>
      <c r="O152" s="62"/>
      <c r="P152" s="58"/>
      <c r="Q152" s="88"/>
    </row>
    <row r="153" spans="1:17">
      <c r="A153" s="7" t="s">
        <v>1238</v>
      </c>
      <c r="B153" s="8" t="s">
        <v>64</v>
      </c>
      <c r="C153" s="3">
        <v>79</v>
      </c>
      <c r="D153" s="1" t="s">
        <v>170</v>
      </c>
      <c r="E153" s="97" t="s">
        <v>1243</v>
      </c>
      <c r="F153" s="56"/>
      <c r="G153" s="57">
        <v>0</v>
      </c>
      <c r="H153" s="57"/>
      <c r="I153" s="57"/>
      <c r="J153" s="57"/>
      <c r="K153" s="86"/>
      <c r="L153" s="59" t="s">
        <v>4756</v>
      </c>
      <c r="M153" s="58">
        <v>1</v>
      </c>
      <c r="N153" s="62">
        <v>94.921875</v>
      </c>
      <c r="O153" s="62"/>
      <c r="P153" s="62">
        <v>93.693693693693902</v>
      </c>
      <c r="Q153" s="88">
        <v>0.50590000000000002</v>
      </c>
    </row>
    <row r="154" spans="1:17">
      <c r="A154" s="7" t="s">
        <v>1244</v>
      </c>
      <c r="B154" s="8" t="s">
        <v>104</v>
      </c>
      <c r="C154" s="3">
        <v>42</v>
      </c>
      <c r="D154" s="1" t="s">
        <v>15</v>
      </c>
      <c r="E154" s="97" t="s">
        <v>1249</v>
      </c>
      <c r="F154" s="56"/>
      <c r="G154" s="57">
        <v>0</v>
      </c>
      <c r="H154" s="61"/>
      <c r="I154" s="61"/>
      <c r="J154" s="57"/>
      <c r="K154" s="86"/>
      <c r="L154" s="59" t="s">
        <v>4755</v>
      </c>
      <c r="M154" s="58">
        <v>0</v>
      </c>
      <c r="N154" s="62"/>
      <c r="O154" s="62"/>
      <c r="P154" s="58"/>
      <c r="Q154" s="88"/>
    </row>
    <row r="155" spans="1:17">
      <c r="A155" s="7" t="s">
        <v>1250</v>
      </c>
      <c r="B155" s="8" t="s">
        <v>13</v>
      </c>
      <c r="C155" s="63">
        <v>2</v>
      </c>
      <c r="D155" s="1" t="s">
        <v>15</v>
      </c>
      <c r="E155" s="97" t="s">
        <v>1254</v>
      </c>
      <c r="F155" s="56" t="s">
        <v>4756</v>
      </c>
      <c r="G155" s="57">
        <v>1</v>
      </c>
      <c r="H155" s="61">
        <v>89.891696750902781</v>
      </c>
      <c r="I155" s="61">
        <v>95.512820512820312</v>
      </c>
      <c r="J155" s="57"/>
      <c r="K155" s="86">
        <v>0.62849999999999995</v>
      </c>
      <c r="L155" s="59" t="s">
        <v>4756</v>
      </c>
      <c r="M155" s="58">
        <v>3</v>
      </c>
      <c r="N155" s="62">
        <v>75.390625</v>
      </c>
      <c r="O155" s="62">
        <v>84.137931034482804</v>
      </c>
      <c r="P155" s="62"/>
      <c r="Q155" s="88">
        <v>1.8133333333333332</v>
      </c>
    </row>
    <row r="156" spans="1:17">
      <c r="A156" s="7" t="s">
        <v>1261</v>
      </c>
      <c r="B156" s="8" t="s">
        <v>1265</v>
      </c>
      <c r="C156" s="63">
        <v>2</v>
      </c>
      <c r="D156" s="1" t="s">
        <v>15</v>
      </c>
      <c r="E156" s="97" t="s">
        <v>1267</v>
      </c>
      <c r="F156" s="56" t="s">
        <v>4756</v>
      </c>
      <c r="G156" s="57">
        <v>0</v>
      </c>
      <c r="H156" s="57"/>
      <c r="I156" s="57"/>
      <c r="J156" s="57"/>
      <c r="K156" s="86"/>
      <c r="L156" s="59" t="s">
        <v>4756</v>
      </c>
      <c r="M156" s="58">
        <v>0</v>
      </c>
      <c r="N156" s="62"/>
      <c r="O156" s="62"/>
      <c r="P156" s="58"/>
      <c r="Q156" s="88"/>
    </row>
    <row r="157" spans="1:17">
      <c r="A157" s="7" t="s">
        <v>1278</v>
      </c>
      <c r="B157" s="8" t="s">
        <v>64</v>
      </c>
      <c r="C157" s="3">
        <v>42</v>
      </c>
      <c r="D157" s="1" t="s">
        <v>66</v>
      </c>
      <c r="E157" s="97" t="s">
        <v>1283</v>
      </c>
      <c r="F157" s="56" t="s">
        <v>4756</v>
      </c>
      <c r="G157" s="57">
        <v>3</v>
      </c>
      <c r="H157" s="61">
        <v>63.537906137184002</v>
      </c>
      <c r="I157" s="61"/>
      <c r="J157" s="61">
        <v>40.495867768595076</v>
      </c>
      <c r="K157" s="86">
        <v>3.0449999999999999</v>
      </c>
      <c r="L157" s="59" t="s">
        <v>4756</v>
      </c>
      <c r="M157" s="58">
        <v>3</v>
      </c>
      <c r="N157" s="62">
        <v>66.796875</v>
      </c>
      <c r="O157" s="62"/>
      <c r="P157" s="62">
        <v>52.252252252252241</v>
      </c>
      <c r="Q157" s="88">
        <v>2.8463333333333334</v>
      </c>
    </row>
    <row r="158" spans="1:17">
      <c r="A158" s="7" t="s">
        <v>1278</v>
      </c>
      <c r="B158" s="8" t="s">
        <v>64</v>
      </c>
      <c r="C158" s="3">
        <v>43</v>
      </c>
      <c r="D158" s="1" t="s">
        <v>652</v>
      </c>
      <c r="E158" s="97" t="s">
        <v>1286</v>
      </c>
      <c r="F158" s="56"/>
      <c r="G158" s="57">
        <v>0</v>
      </c>
      <c r="H158" s="57"/>
      <c r="I158" s="57"/>
      <c r="J158" s="57"/>
      <c r="K158" s="86"/>
      <c r="L158" s="59" t="s">
        <v>4756</v>
      </c>
      <c r="M158" s="58">
        <v>0</v>
      </c>
      <c r="N158" s="62"/>
      <c r="O158" s="62"/>
      <c r="P158" s="58"/>
      <c r="Q158" s="88"/>
    </row>
    <row r="159" spans="1:17">
      <c r="A159" s="7" t="s">
        <v>1278</v>
      </c>
      <c r="B159" s="8" t="s">
        <v>64</v>
      </c>
      <c r="C159" s="3">
        <v>46</v>
      </c>
      <c r="D159" s="1" t="s">
        <v>358</v>
      </c>
      <c r="E159" s="97" t="s">
        <v>1285</v>
      </c>
      <c r="F159" s="56"/>
      <c r="G159" s="57">
        <v>0</v>
      </c>
      <c r="H159" s="57"/>
      <c r="I159" s="57"/>
      <c r="J159" s="57"/>
      <c r="K159" s="86"/>
      <c r="L159" s="59"/>
      <c r="M159" s="58">
        <v>0</v>
      </c>
      <c r="N159" s="62"/>
      <c r="O159" s="62"/>
      <c r="P159" s="58"/>
      <c r="Q159" s="88"/>
    </row>
    <row r="160" spans="1:17">
      <c r="A160" s="7" t="s">
        <v>1278</v>
      </c>
      <c r="B160" s="8" t="s">
        <v>64</v>
      </c>
      <c r="C160" s="3">
        <v>49</v>
      </c>
      <c r="D160" s="1" t="s">
        <v>358</v>
      </c>
      <c r="E160" s="97" t="s">
        <v>1284</v>
      </c>
      <c r="F160" s="56" t="s">
        <v>4756</v>
      </c>
      <c r="G160" s="57">
        <v>0</v>
      </c>
      <c r="H160" s="57"/>
      <c r="I160" s="57"/>
      <c r="J160" s="57"/>
      <c r="K160" s="86"/>
      <c r="L160" s="59"/>
      <c r="M160" s="58">
        <v>0</v>
      </c>
      <c r="N160" s="62"/>
      <c r="O160" s="62"/>
      <c r="P160" s="58"/>
      <c r="Q160" s="88"/>
    </row>
    <row r="161" spans="1:17">
      <c r="A161" s="7" t="s">
        <v>1287</v>
      </c>
      <c r="B161" s="8" t="s">
        <v>13</v>
      </c>
      <c r="C161" s="63">
        <v>2</v>
      </c>
      <c r="D161" s="1" t="s">
        <v>15</v>
      </c>
      <c r="E161" s="97" t="s">
        <v>1292</v>
      </c>
      <c r="F161" s="56" t="s">
        <v>4756</v>
      </c>
      <c r="G161" s="57">
        <v>1</v>
      </c>
      <c r="H161" s="61">
        <v>70.397111913357378</v>
      </c>
      <c r="I161" s="61">
        <v>83.333333333333243</v>
      </c>
      <c r="J161" s="57"/>
      <c r="K161" s="86">
        <v>2.218</v>
      </c>
      <c r="L161" s="59" t="s">
        <v>4756</v>
      </c>
      <c r="M161" s="58">
        <v>1</v>
      </c>
      <c r="N161" s="62">
        <v>71.875</v>
      </c>
      <c r="O161" s="62">
        <v>81.37931034482763</v>
      </c>
      <c r="P161" s="62"/>
      <c r="Q161" s="88">
        <v>2.2410000000000001</v>
      </c>
    </row>
    <row r="162" spans="1:17">
      <c r="A162" s="7" t="s">
        <v>1293</v>
      </c>
      <c r="B162" s="8" t="s">
        <v>64</v>
      </c>
      <c r="C162" s="3">
        <v>70</v>
      </c>
      <c r="D162" s="1" t="s">
        <v>66</v>
      </c>
      <c r="E162" s="97" t="s">
        <v>1298</v>
      </c>
      <c r="F162" s="56" t="s">
        <v>4755</v>
      </c>
      <c r="G162" s="57">
        <v>0</v>
      </c>
      <c r="H162" s="57"/>
      <c r="I162" s="57"/>
      <c r="J162" s="57"/>
      <c r="K162" s="86"/>
      <c r="L162" s="59"/>
      <c r="M162" s="58">
        <v>0</v>
      </c>
      <c r="N162" s="62"/>
      <c r="O162" s="62"/>
      <c r="P162" s="58"/>
      <c r="Q162" s="88"/>
    </row>
    <row r="163" spans="1:17">
      <c r="A163" s="7" t="s">
        <v>1310</v>
      </c>
      <c r="B163" s="8" t="s">
        <v>64</v>
      </c>
      <c r="C163" s="3">
        <v>50</v>
      </c>
      <c r="D163" s="1" t="s">
        <v>66</v>
      </c>
      <c r="E163" s="97" t="s">
        <v>1314</v>
      </c>
      <c r="F163" s="56" t="s">
        <v>4756</v>
      </c>
      <c r="G163" s="57">
        <v>0</v>
      </c>
      <c r="H163" s="61"/>
      <c r="I163" s="61"/>
      <c r="J163" s="57"/>
      <c r="K163" s="86"/>
      <c r="L163" s="59" t="s">
        <v>4756</v>
      </c>
      <c r="M163" s="58">
        <v>0</v>
      </c>
      <c r="N163" s="62"/>
      <c r="O163" s="62"/>
      <c r="P163" s="58"/>
      <c r="Q163" s="88"/>
    </row>
    <row r="164" spans="1:17">
      <c r="A164" s="7" t="s">
        <v>1315</v>
      </c>
      <c r="B164" s="8" t="s">
        <v>104</v>
      </c>
      <c r="C164" s="3">
        <v>54</v>
      </c>
      <c r="D164" s="1" t="s">
        <v>177</v>
      </c>
      <c r="E164" s="97" t="s">
        <v>1320</v>
      </c>
      <c r="F164" s="56" t="s">
        <v>4756</v>
      </c>
      <c r="G164" s="57">
        <v>0</v>
      </c>
      <c r="H164" s="57"/>
      <c r="I164" s="57"/>
      <c r="J164" s="57"/>
      <c r="K164" s="86"/>
      <c r="L164" s="59"/>
      <c r="M164" s="58">
        <v>0</v>
      </c>
      <c r="N164" s="62"/>
      <c r="O164" s="62"/>
      <c r="P164" s="58"/>
      <c r="Q164" s="88"/>
    </row>
    <row r="165" spans="1:17">
      <c r="A165" s="7" t="s">
        <v>1315</v>
      </c>
      <c r="B165" s="8" t="s">
        <v>104</v>
      </c>
      <c r="C165" s="3">
        <v>55</v>
      </c>
      <c r="D165" s="1" t="s">
        <v>1321</v>
      </c>
      <c r="E165" s="97" t="s">
        <v>1322</v>
      </c>
      <c r="F165" s="56"/>
      <c r="G165" s="57">
        <v>0</v>
      </c>
      <c r="H165" s="57"/>
      <c r="I165" s="57"/>
      <c r="J165" s="57"/>
      <c r="K165" s="86"/>
      <c r="L165" s="59" t="s">
        <v>4756</v>
      </c>
      <c r="M165" s="58">
        <v>0</v>
      </c>
      <c r="N165" s="62"/>
      <c r="O165" s="62"/>
      <c r="P165" s="58"/>
      <c r="Q165" s="88"/>
    </row>
    <row r="166" spans="1:17">
      <c r="A166" s="7" t="s">
        <v>1323</v>
      </c>
      <c r="B166" s="8" t="s">
        <v>13</v>
      </c>
      <c r="C166" s="63">
        <v>2</v>
      </c>
      <c r="D166" s="1" t="s">
        <v>15</v>
      </c>
      <c r="E166" s="97" t="s">
        <v>1328</v>
      </c>
      <c r="F166" s="56" t="s">
        <v>4755</v>
      </c>
      <c r="G166" s="57">
        <v>1</v>
      </c>
      <c r="H166" s="61">
        <v>36.101083032491012</v>
      </c>
      <c r="I166" s="61">
        <v>59.615384615384698</v>
      </c>
      <c r="J166" s="57"/>
      <c r="K166" s="86">
        <v>98.62</v>
      </c>
      <c r="L166" s="59"/>
      <c r="M166" s="58">
        <v>0</v>
      </c>
      <c r="N166" s="62"/>
      <c r="O166" s="62"/>
      <c r="P166" s="58"/>
      <c r="Q166" s="88"/>
    </row>
    <row r="167" spans="1:17">
      <c r="A167" s="7" t="s">
        <v>1329</v>
      </c>
      <c r="B167" s="8" t="s">
        <v>64</v>
      </c>
      <c r="C167" s="3">
        <v>70</v>
      </c>
      <c r="D167" s="1" t="s">
        <v>66</v>
      </c>
      <c r="E167" s="97" t="s">
        <v>1333</v>
      </c>
      <c r="F167" s="56" t="s">
        <v>4756</v>
      </c>
      <c r="G167" s="57">
        <v>0</v>
      </c>
      <c r="H167" s="57"/>
      <c r="I167" s="57"/>
      <c r="J167" s="57"/>
      <c r="K167" s="86"/>
      <c r="L167" s="59" t="s">
        <v>4756</v>
      </c>
      <c r="M167" s="58">
        <v>0</v>
      </c>
      <c r="N167" s="62"/>
      <c r="O167" s="62"/>
      <c r="P167" s="58"/>
      <c r="Q167" s="88"/>
    </row>
    <row r="168" spans="1:17">
      <c r="A168" s="7" t="s">
        <v>1340</v>
      </c>
      <c r="B168" s="8" t="s">
        <v>13</v>
      </c>
      <c r="C168" s="63">
        <v>2</v>
      </c>
      <c r="D168" s="1" t="s">
        <v>15</v>
      </c>
      <c r="E168" s="97" t="s">
        <v>1345</v>
      </c>
      <c r="F168" s="56" t="s">
        <v>4756</v>
      </c>
      <c r="G168" s="57">
        <v>3</v>
      </c>
      <c r="H168" s="61">
        <v>72.924187725631782</v>
      </c>
      <c r="I168" s="61">
        <v>85.897435897435784</v>
      </c>
      <c r="J168" s="57"/>
      <c r="K168" s="86">
        <v>1.8853333333333335</v>
      </c>
      <c r="L168" s="59" t="s">
        <v>4756</v>
      </c>
      <c r="M168" s="58">
        <v>3</v>
      </c>
      <c r="N168" s="62">
        <v>79.296875</v>
      </c>
      <c r="O168" s="62">
        <v>86.896551724137979</v>
      </c>
      <c r="P168" s="62"/>
      <c r="Q168" s="88">
        <v>1.5158333333333334</v>
      </c>
    </row>
    <row r="169" spans="1:17">
      <c r="A169" s="7" t="s">
        <v>1346</v>
      </c>
      <c r="B169" s="8" t="s">
        <v>13</v>
      </c>
      <c r="C169" s="63">
        <v>2</v>
      </c>
      <c r="D169" s="1" t="s">
        <v>15</v>
      </c>
      <c r="E169" s="97" t="s">
        <v>1351</v>
      </c>
      <c r="F169" s="56" t="s">
        <v>4755</v>
      </c>
      <c r="G169" s="57">
        <v>1</v>
      </c>
      <c r="H169" s="61">
        <v>19.133574007220222</v>
      </c>
      <c r="I169" s="61">
        <v>31.410256410256437</v>
      </c>
      <c r="J169" s="57"/>
      <c r="K169" s="86">
        <v>99.87</v>
      </c>
      <c r="L169" s="59" t="s">
        <v>4755</v>
      </c>
      <c r="M169" s="58">
        <v>1</v>
      </c>
      <c r="N169" s="62">
        <v>14.84375</v>
      </c>
      <c r="O169" s="62">
        <v>23.448275862068979</v>
      </c>
      <c r="P169" s="62"/>
      <c r="Q169" s="88">
        <v>99.92</v>
      </c>
    </row>
    <row r="170" spans="1:17">
      <c r="A170" s="7" t="s">
        <v>1368</v>
      </c>
      <c r="B170" s="8" t="s">
        <v>64</v>
      </c>
      <c r="C170" s="3">
        <v>62</v>
      </c>
      <c r="D170" s="1" t="s">
        <v>170</v>
      </c>
      <c r="E170" s="97" t="s">
        <v>1373</v>
      </c>
      <c r="F170" s="56" t="s">
        <v>4756</v>
      </c>
      <c r="G170" s="57">
        <v>2</v>
      </c>
      <c r="H170" s="61">
        <v>77.617328519855675</v>
      </c>
      <c r="I170" s="61"/>
      <c r="J170" s="61">
        <v>64.4628099173555</v>
      </c>
      <c r="K170" s="86">
        <v>1.4684999999999999</v>
      </c>
      <c r="L170" s="59" t="s">
        <v>4756</v>
      </c>
      <c r="M170" s="58">
        <v>0</v>
      </c>
      <c r="N170" s="62"/>
      <c r="O170" s="62"/>
      <c r="P170" s="58"/>
      <c r="Q170" s="88"/>
    </row>
    <row r="171" spans="1:17">
      <c r="A171" s="7" t="s">
        <v>1368</v>
      </c>
      <c r="B171" s="8" t="s">
        <v>64</v>
      </c>
      <c r="C171" s="3">
        <v>63</v>
      </c>
      <c r="D171" s="1" t="s">
        <v>1073</v>
      </c>
      <c r="E171" s="97" t="s">
        <v>1374</v>
      </c>
      <c r="F171" s="56" t="s">
        <v>4756</v>
      </c>
      <c r="G171" s="57">
        <v>1</v>
      </c>
      <c r="H171" s="61">
        <v>63.176895306859095</v>
      </c>
      <c r="I171" s="61"/>
      <c r="J171" s="61">
        <v>39.669421487603337</v>
      </c>
      <c r="K171" s="86">
        <v>3.1139999999999999</v>
      </c>
      <c r="L171" s="59" t="s">
        <v>4756</v>
      </c>
      <c r="M171" s="58">
        <v>0</v>
      </c>
      <c r="N171" s="62"/>
      <c r="O171" s="62"/>
      <c r="P171" s="58"/>
      <c r="Q171" s="88"/>
    </row>
    <row r="172" spans="1:17">
      <c r="A172" s="7" t="s">
        <v>1375</v>
      </c>
      <c r="B172" s="8" t="s">
        <v>13</v>
      </c>
      <c r="C172" s="63">
        <v>2</v>
      </c>
      <c r="D172" s="1" t="s">
        <v>15</v>
      </c>
      <c r="E172" s="97" t="s">
        <v>1379</v>
      </c>
      <c r="F172" s="56" t="s">
        <v>4756</v>
      </c>
      <c r="G172" s="57">
        <v>2</v>
      </c>
      <c r="H172" s="61">
        <v>76.895306859205846</v>
      </c>
      <c r="I172" s="61">
        <v>87.179487179487055</v>
      </c>
      <c r="J172" s="57"/>
      <c r="K172" s="86">
        <v>1.5405</v>
      </c>
      <c r="L172" s="59" t="s">
        <v>4756</v>
      </c>
      <c r="M172" s="58">
        <v>1</v>
      </c>
      <c r="N172" s="62">
        <v>75.78125</v>
      </c>
      <c r="O172" s="62">
        <v>84.827586206896598</v>
      </c>
      <c r="P172" s="62"/>
      <c r="Q172" s="88">
        <v>1.7769999999999999</v>
      </c>
    </row>
    <row r="173" spans="1:17">
      <c r="A173" s="7" t="s">
        <v>1380</v>
      </c>
      <c r="B173" s="8" t="s">
        <v>64</v>
      </c>
      <c r="C173" s="3">
        <v>33</v>
      </c>
      <c r="D173" s="1" t="s">
        <v>66</v>
      </c>
      <c r="E173" s="97" t="s">
        <v>1385</v>
      </c>
      <c r="F173" s="56" t="s">
        <v>4756</v>
      </c>
      <c r="G173" s="57">
        <v>0</v>
      </c>
      <c r="H173" s="57"/>
      <c r="I173" s="57"/>
      <c r="J173" s="57"/>
      <c r="K173" s="86"/>
      <c r="L173" s="59" t="s">
        <v>4756</v>
      </c>
      <c r="M173" s="58">
        <v>2</v>
      </c>
      <c r="N173" s="62">
        <v>78.90625</v>
      </c>
      <c r="O173" s="62"/>
      <c r="P173" s="62">
        <v>69.369369369369394</v>
      </c>
      <c r="Q173" s="88">
        <v>1.5499999999999998</v>
      </c>
    </row>
    <row r="174" spans="1:17">
      <c r="A174" s="7" t="s">
        <v>1386</v>
      </c>
      <c r="B174" s="8" t="s">
        <v>64</v>
      </c>
      <c r="C174" s="3">
        <v>77</v>
      </c>
      <c r="D174" s="1" t="s">
        <v>15</v>
      </c>
      <c r="E174" s="97" t="s">
        <v>1391</v>
      </c>
      <c r="F174" s="56" t="s">
        <v>4756</v>
      </c>
      <c r="G174" s="57">
        <v>2</v>
      </c>
      <c r="H174" s="61">
        <v>93.50180505415193</v>
      </c>
      <c r="I174" s="61"/>
      <c r="J174" s="61">
        <v>89.256198347107457</v>
      </c>
      <c r="K174" s="86">
        <v>0.50509999999999999</v>
      </c>
      <c r="L174" s="59" t="s">
        <v>4756</v>
      </c>
      <c r="M174" s="58">
        <v>1</v>
      </c>
      <c r="N174" s="62">
        <v>83.203125</v>
      </c>
      <c r="O174" s="62"/>
      <c r="P174" s="62">
        <v>75.675675675675748</v>
      </c>
      <c r="Q174" s="88">
        <v>1.226</v>
      </c>
    </row>
    <row r="175" spans="1:17">
      <c r="A175" s="7" t="s">
        <v>1402</v>
      </c>
      <c r="B175" s="8" t="s">
        <v>13</v>
      </c>
      <c r="C175" s="63">
        <v>2</v>
      </c>
      <c r="D175" s="1" t="s">
        <v>15</v>
      </c>
      <c r="E175" s="97" t="s">
        <v>1407</v>
      </c>
      <c r="F175" s="56" t="s">
        <v>4755</v>
      </c>
      <c r="G175" s="57">
        <v>0</v>
      </c>
      <c r="H175" s="57"/>
      <c r="I175" s="57"/>
      <c r="J175" s="57"/>
      <c r="K175" s="86"/>
      <c r="L175" s="59"/>
      <c r="M175" s="58">
        <v>0</v>
      </c>
      <c r="N175" s="62"/>
      <c r="O175" s="62"/>
      <c r="P175" s="58"/>
      <c r="Q175" s="88"/>
    </row>
    <row r="176" spans="1:17">
      <c r="A176" s="7" t="s">
        <v>1408</v>
      </c>
      <c r="B176" s="8" t="s">
        <v>155</v>
      </c>
      <c r="C176" s="63">
        <v>1</v>
      </c>
      <c r="D176" s="1" t="s">
        <v>34</v>
      </c>
      <c r="E176" s="97" t="s">
        <v>1413</v>
      </c>
      <c r="F176" s="56" t="s">
        <v>4755</v>
      </c>
      <c r="G176" s="57">
        <v>2</v>
      </c>
      <c r="H176" s="61">
        <v>1.0830324909747293</v>
      </c>
      <c r="I176" s="61">
        <v>1.9230769230769234</v>
      </c>
      <c r="J176" s="57"/>
      <c r="K176" s="86">
        <v>100</v>
      </c>
      <c r="L176" s="59" t="s">
        <v>4755</v>
      </c>
      <c r="M176" s="58">
        <v>1</v>
      </c>
      <c r="N176" s="62">
        <v>2.734375</v>
      </c>
      <c r="O176" s="62">
        <v>4.8275862068965516</v>
      </c>
      <c r="P176" s="62"/>
      <c r="Q176" s="88">
        <v>99.99</v>
      </c>
    </row>
    <row r="177" spans="1:17">
      <c r="A177" s="7" t="s">
        <v>1420</v>
      </c>
      <c r="B177" s="8" t="s">
        <v>64</v>
      </c>
      <c r="C177" s="3">
        <v>44</v>
      </c>
      <c r="D177" s="1" t="s">
        <v>129</v>
      </c>
      <c r="E177" s="97" t="s">
        <v>1425</v>
      </c>
      <c r="F177" s="56" t="s">
        <v>4756</v>
      </c>
      <c r="G177" s="57">
        <v>2</v>
      </c>
      <c r="H177" s="61">
        <v>73.646209386281612</v>
      </c>
      <c r="I177" s="61"/>
      <c r="J177" s="61">
        <v>57.851239669421595</v>
      </c>
      <c r="K177" s="86">
        <v>1.788</v>
      </c>
      <c r="L177" s="59" t="s">
        <v>4756</v>
      </c>
      <c r="M177" s="58">
        <v>2</v>
      </c>
      <c r="N177" s="62">
        <v>87.109375</v>
      </c>
      <c r="O177" s="62"/>
      <c r="P177" s="62">
        <v>81.081081081081194</v>
      </c>
      <c r="Q177" s="88">
        <v>0.99580000000000002</v>
      </c>
    </row>
    <row r="178" spans="1:17">
      <c r="A178" s="7" t="s">
        <v>1420</v>
      </c>
      <c r="B178" s="8" t="s">
        <v>64</v>
      </c>
      <c r="C178" s="3">
        <v>45</v>
      </c>
      <c r="D178" s="1" t="s">
        <v>66</v>
      </c>
      <c r="E178" s="97" t="s">
        <v>1424</v>
      </c>
      <c r="F178" s="56" t="s">
        <v>4756</v>
      </c>
      <c r="G178" s="57">
        <v>1</v>
      </c>
      <c r="H178" s="61">
        <v>49.819494584837507</v>
      </c>
      <c r="I178" s="61"/>
      <c r="J178" s="61">
        <v>18.181818181818183</v>
      </c>
      <c r="K178" s="86">
        <v>25.65</v>
      </c>
      <c r="L178" s="59" t="s">
        <v>4756</v>
      </c>
      <c r="M178" s="58">
        <v>1</v>
      </c>
      <c r="N178" s="62">
        <v>47.65625</v>
      </c>
      <c r="O178" s="62"/>
      <c r="P178" s="62">
        <v>17.117117117117115</v>
      </c>
      <c r="Q178" s="88">
        <v>24.8</v>
      </c>
    </row>
    <row r="179" spans="1:17">
      <c r="A179" s="7" t="s">
        <v>1420</v>
      </c>
      <c r="B179" s="8" t="s">
        <v>64</v>
      </c>
      <c r="C179" s="3">
        <v>49</v>
      </c>
      <c r="D179" s="1" t="s">
        <v>66</v>
      </c>
      <c r="E179" s="97" t="s">
        <v>1426</v>
      </c>
      <c r="F179" s="56"/>
      <c r="G179" s="57">
        <v>0</v>
      </c>
      <c r="H179" s="61"/>
      <c r="I179" s="61"/>
      <c r="J179" s="57"/>
      <c r="K179" s="86"/>
      <c r="L179" s="59" t="s">
        <v>4756</v>
      </c>
      <c r="M179" s="58">
        <v>1</v>
      </c>
      <c r="N179" s="62">
        <v>55.859375</v>
      </c>
      <c r="O179" s="62"/>
      <c r="P179" s="62">
        <v>32.432432432432428</v>
      </c>
      <c r="Q179" s="88">
        <v>6.4809999999999999</v>
      </c>
    </row>
    <row r="180" spans="1:17">
      <c r="A180" s="7" t="s">
        <v>1427</v>
      </c>
      <c r="B180" s="8" t="s">
        <v>64</v>
      </c>
      <c r="C180" s="3">
        <v>84</v>
      </c>
      <c r="D180" s="1" t="s">
        <v>8</v>
      </c>
      <c r="E180" s="97" t="s">
        <v>1432</v>
      </c>
      <c r="F180" s="56" t="s">
        <v>4755</v>
      </c>
      <c r="G180" s="57">
        <v>1</v>
      </c>
      <c r="H180" s="61">
        <v>46.209386281588429</v>
      </c>
      <c r="I180" s="61"/>
      <c r="J180" s="61">
        <v>13.223140495867769</v>
      </c>
      <c r="K180" s="86">
        <v>62.23</v>
      </c>
      <c r="L180" s="59"/>
      <c r="M180" s="58">
        <v>0</v>
      </c>
      <c r="N180" s="62"/>
      <c r="O180" s="62"/>
      <c r="P180" s="58"/>
      <c r="Q180" s="88"/>
    </row>
    <row r="181" spans="1:17">
      <c r="A181" s="7" t="s">
        <v>1433</v>
      </c>
      <c r="B181" s="8" t="s">
        <v>64</v>
      </c>
      <c r="C181" s="3">
        <v>28</v>
      </c>
      <c r="D181" s="1" t="s">
        <v>66</v>
      </c>
      <c r="E181" s="97" t="s">
        <v>1439</v>
      </c>
      <c r="F181" s="56" t="s">
        <v>4756</v>
      </c>
      <c r="G181" s="57">
        <v>2</v>
      </c>
      <c r="H181" s="61">
        <v>70.036101083032463</v>
      </c>
      <c r="I181" s="61"/>
      <c r="J181" s="61">
        <v>53.7190082644629</v>
      </c>
      <c r="K181" s="86">
        <v>2.3289999999999997</v>
      </c>
      <c r="L181" s="59" t="s">
        <v>4756</v>
      </c>
      <c r="M181" s="58">
        <v>3</v>
      </c>
      <c r="N181" s="62">
        <v>63.28125</v>
      </c>
      <c r="O181" s="62"/>
      <c r="P181" s="62">
        <v>45.945945945945937</v>
      </c>
      <c r="Q181" s="88">
        <v>3.5190000000000001</v>
      </c>
    </row>
    <row r="182" spans="1:17">
      <c r="A182" s="7" t="s">
        <v>1433</v>
      </c>
      <c r="B182" s="8" t="s">
        <v>64</v>
      </c>
      <c r="C182" s="3">
        <v>29</v>
      </c>
      <c r="D182" s="1" t="s">
        <v>66</v>
      </c>
      <c r="E182" s="97" t="s">
        <v>1438</v>
      </c>
      <c r="F182" s="56" t="s">
        <v>4756</v>
      </c>
      <c r="G182" s="57">
        <v>0</v>
      </c>
      <c r="H182" s="61"/>
      <c r="I182" s="61"/>
      <c r="J182" s="57"/>
      <c r="K182" s="86"/>
      <c r="L182" s="59" t="s">
        <v>4756</v>
      </c>
      <c r="M182" s="58">
        <v>0</v>
      </c>
      <c r="N182" s="62"/>
      <c r="O182" s="62"/>
      <c r="P182" s="58"/>
      <c r="Q182" s="88"/>
    </row>
    <row r="183" spans="1:17">
      <c r="A183" s="7" t="s">
        <v>1433</v>
      </c>
      <c r="B183" s="8" t="s">
        <v>64</v>
      </c>
      <c r="C183" s="3">
        <v>36</v>
      </c>
      <c r="D183" s="1" t="s">
        <v>66</v>
      </c>
      <c r="E183" s="97" t="s">
        <v>1440</v>
      </c>
      <c r="F183" s="56" t="s">
        <v>4756</v>
      </c>
      <c r="G183" s="57">
        <v>0</v>
      </c>
      <c r="H183" s="57"/>
      <c r="I183" s="57"/>
      <c r="J183" s="57"/>
      <c r="K183" s="86"/>
      <c r="L183" s="59"/>
      <c r="M183" s="58">
        <v>0</v>
      </c>
      <c r="N183" s="62"/>
      <c r="O183" s="62"/>
      <c r="P183" s="58"/>
      <c r="Q183" s="88"/>
    </row>
    <row r="184" spans="1:17">
      <c r="A184" s="7" t="s">
        <v>1441</v>
      </c>
      <c r="B184" s="8" t="s">
        <v>697</v>
      </c>
      <c r="C184" s="63">
        <v>1</v>
      </c>
      <c r="D184" s="1" t="s">
        <v>34</v>
      </c>
      <c r="E184" s="97" t="s">
        <v>1446</v>
      </c>
      <c r="F184" s="56" t="s">
        <v>4755</v>
      </c>
      <c r="G184" s="57">
        <v>0</v>
      </c>
      <c r="H184" s="61"/>
      <c r="I184" s="61"/>
      <c r="J184" s="57"/>
      <c r="K184" s="86"/>
      <c r="L184" s="59"/>
      <c r="M184" s="58">
        <v>0</v>
      </c>
      <c r="N184" s="62"/>
      <c r="O184" s="62"/>
      <c r="P184" s="58"/>
      <c r="Q184" s="88"/>
    </row>
    <row r="185" spans="1:17">
      <c r="A185" s="7" t="s">
        <v>1459</v>
      </c>
      <c r="B185" s="8" t="s">
        <v>13</v>
      </c>
      <c r="C185" s="63">
        <v>2</v>
      </c>
      <c r="D185" s="1" t="s">
        <v>15</v>
      </c>
      <c r="E185" s="97" t="s">
        <v>1464</v>
      </c>
      <c r="F185" s="56" t="s">
        <v>4755</v>
      </c>
      <c r="G185" s="57">
        <v>1</v>
      </c>
      <c r="H185" s="61">
        <v>29.963898916967562</v>
      </c>
      <c r="I185" s="61">
        <v>48.717948717948779</v>
      </c>
      <c r="J185" s="57"/>
      <c r="K185" s="86">
        <v>99.17</v>
      </c>
      <c r="L185" s="59" t="s">
        <v>4755</v>
      </c>
      <c r="M185" s="58">
        <v>1</v>
      </c>
      <c r="N185" s="62">
        <v>21.484375</v>
      </c>
      <c r="O185" s="62">
        <v>35.172413793103466</v>
      </c>
      <c r="P185" s="62"/>
      <c r="Q185" s="88">
        <v>99.75</v>
      </c>
    </row>
    <row r="186" spans="1:17">
      <c r="A186" s="7" t="s">
        <v>1465</v>
      </c>
      <c r="B186" s="8" t="s">
        <v>27</v>
      </c>
      <c r="C186" s="63">
        <v>2</v>
      </c>
      <c r="D186" s="1" t="s">
        <v>15</v>
      </c>
      <c r="E186" s="97" t="s">
        <v>1470</v>
      </c>
      <c r="F186" s="56" t="s">
        <v>4755</v>
      </c>
      <c r="G186" s="57">
        <v>0</v>
      </c>
      <c r="H186" s="61"/>
      <c r="I186" s="61"/>
      <c r="J186" s="57"/>
      <c r="K186" s="86"/>
      <c r="L186" s="59"/>
      <c r="M186" s="58">
        <v>0</v>
      </c>
      <c r="N186" s="62"/>
      <c r="O186" s="62"/>
      <c r="P186" s="58"/>
      <c r="Q186" s="88"/>
    </row>
    <row r="187" spans="1:17">
      <c r="A187" s="7" t="s">
        <v>1471</v>
      </c>
      <c r="B187" s="8" t="s">
        <v>40</v>
      </c>
      <c r="C187" s="3">
        <v>63</v>
      </c>
      <c r="D187" s="1" t="s">
        <v>1091</v>
      </c>
      <c r="E187" s="97" t="s">
        <v>1476</v>
      </c>
      <c r="F187" s="56" t="s">
        <v>4755</v>
      </c>
      <c r="G187" s="57">
        <v>0</v>
      </c>
      <c r="H187" s="57"/>
      <c r="I187" s="57"/>
      <c r="J187" s="57"/>
      <c r="K187" s="86"/>
      <c r="L187" s="59"/>
      <c r="M187" s="58">
        <v>0</v>
      </c>
      <c r="N187" s="62"/>
      <c r="O187" s="62"/>
      <c r="P187" s="58"/>
      <c r="Q187" s="88"/>
    </row>
    <row r="188" spans="1:17">
      <c r="A188" s="7" t="s">
        <v>1477</v>
      </c>
      <c r="B188" s="8" t="s">
        <v>64</v>
      </c>
      <c r="C188" s="3">
        <v>63</v>
      </c>
      <c r="D188" s="1" t="s">
        <v>66</v>
      </c>
      <c r="E188" s="97" t="s">
        <v>1481</v>
      </c>
      <c r="F188" s="56" t="s">
        <v>4756</v>
      </c>
      <c r="G188" s="57">
        <v>1</v>
      </c>
      <c r="H188" s="61">
        <v>67.509025270758059</v>
      </c>
      <c r="I188" s="61"/>
      <c r="J188" s="61">
        <v>47.933884297520727</v>
      </c>
      <c r="K188" s="86">
        <v>2.6520000000000001</v>
      </c>
      <c r="L188" s="59" t="s">
        <v>4756</v>
      </c>
      <c r="M188" s="58">
        <v>2</v>
      </c>
      <c r="N188" s="62">
        <v>73.4375</v>
      </c>
      <c r="O188" s="62"/>
      <c r="P188" s="62">
        <v>62.162162162162147</v>
      </c>
      <c r="Q188" s="88">
        <v>1.976</v>
      </c>
    </row>
    <row r="189" spans="1:17">
      <c r="A189" s="7" t="s">
        <v>1482</v>
      </c>
      <c r="B189" s="8" t="s">
        <v>13</v>
      </c>
      <c r="C189" s="63">
        <v>1</v>
      </c>
      <c r="D189" s="1" t="s">
        <v>34</v>
      </c>
      <c r="E189" s="97" t="s">
        <v>1487</v>
      </c>
      <c r="F189" s="56" t="s">
        <v>4755</v>
      </c>
      <c r="G189" s="57">
        <v>0</v>
      </c>
      <c r="H189" s="61"/>
      <c r="I189" s="61"/>
      <c r="J189" s="57"/>
      <c r="K189" s="86"/>
      <c r="L189" s="59" t="s">
        <v>4755</v>
      </c>
      <c r="M189" s="58">
        <v>0</v>
      </c>
      <c r="N189" s="62"/>
      <c r="O189" s="62"/>
      <c r="P189" s="58"/>
      <c r="Q189" s="88"/>
    </row>
    <row r="190" spans="1:17">
      <c r="A190" s="7" t="s">
        <v>1488</v>
      </c>
      <c r="B190" s="8" t="s">
        <v>40</v>
      </c>
      <c r="C190" s="63">
        <v>1</v>
      </c>
      <c r="D190" s="1" t="s">
        <v>34</v>
      </c>
      <c r="E190" s="97" t="s">
        <v>1492</v>
      </c>
      <c r="F190" s="56" t="s">
        <v>4756</v>
      </c>
      <c r="G190" s="57">
        <v>2</v>
      </c>
      <c r="H190" s="61">
        <v>61.010830324909648</v>
      </c>
      <c r="I190" s="61">
        <v>81.410256410256338</v>
      </c>
      <c r="J190" s="57"/>
      <c r="K190" s="86">
        <v>3.9575</v>
      </c>
      <c r="L190" s="59" t="s">
        <v>4756</v>
      </c>
      <c r="M190" s="58">
        <v>3</v>
      </c>
      <c r="N190" s="62">
        <v>61.71875</v>
      </c>
      <c r="O190" s="62">
        <v>76.551724137931075</v>
      </c>
      <c r="P190" s="62"/>
      <c r="Q190" s="88">
        <v>4.383</v>
      </c>
    </row>
    <row r="191" spans="1:17">
      <c r="A191" s="7" t="s">
        <v>1493</v>
      </c>
      <c r="B191" s="8" t="s">
        <v>40</v>
      </c>
      <c r="C191" s="63">
        <v>2</v>
      </c>
      <c r="D191" s="1" t="s">
        <v>15</v>
      </c>
      <c r="E191" s="97" t="s">
        <v>1498</v>
      </c>
      <c r="F191" s="56"/>
      <c r="G191" s="57">
        <v>0</v>
      </c>
      <c r="H191" s="61"/>
      <c r="I191" s="61"/>
      <c r="J191" s="57"/>
      <c r="K191" s="86"/>
      <c r="L191" s="59" t="s">
        <v>4755</v>
      </c>
      <c r="M191" s="58">
        <v>0</v>
      </c>
      <c r="N191" s="62"/>
      <c r="O191" s="62"/>
      <c r="P191" s="58"/>
      <c r="Q191" s="88"/>
    </row>
    <row r="192" spans="1:17">
      <c r="A192" s="7" t="s">
        <v>1499</v>
      </c>
      <c r="B192" s="8" t="s">
        <v>13</v>
      </c>
      <c r="C192" s="63">
        <v>2</v>
      </c>
      <c r="D192" s="1" t="s">
        <v>15</v>
      </c>
      <c r="E192" s="97" t="s">
        <v>1503</v>
      </c>
      <c r="F192" s="56" t="s">
        <v>4755</v>
      </c>
      <c r="G192" s="57">
        <v>0</v>
      </c>
      <c r="H192" s="61"/>
      <c r="I192" s="61"/>
      <c r="J192" s="57"/>
      <c r="K192" s="86"/>
      <c r="L192" s="59" t="s">
        <v>4755</v>
      </c>
      <c r="M192" s="58">
        <v>0</v>
      </c>
      <c r="N192" s="62"/>
      <c r="O192" s="62"/>
      <c r="P192" s="58"/>
      <c r="Q192" s="88"/>
    </row>
    <row r="193" spans="1:17">
      <c r="A193" s="7" t="s">
        <v>1504</v>
      </c>
      <c r="B193" s="8" t="s">
        <v>40</v>
      </c>
      <c r="C193" s="63">
        <v>2</v>
      </c>
      <c r="D193" s="1" t="s">
        <v>15</v>
      </c>
      <c r="E193" s="97" t="s">
        <v>1509</v>
      </c>
      <c r="F193" s="56" t="s">
        <v>4755</v>
      </c>
      <c r="G193" s="57">
        <v>3</v>
      </c>
      <c r="H193" s="61">
        <v>29.241877256317739</v>
      </c>
      <c r="I193" s="61">
        <v>47.435897435897495</v>
      </c>
      <c r="J193" s="57"/>
      <c r="K193" s="86">
        <v>99.286666666666676</v>
      </c>
      <c r="L193" s="59" t="s">
        <v>4755</v>
      </c>
      <c r="M193" s="58">
        <v>2</v>
      </c>
      <c r="N193" s="62">
        <v>30.078125</v>
      </c>
      <c r="O193" s="62">
        <v>49.655172413793132</v>
      </c>
      <c r="P193" s="62"/>
      <c r="Q193" s="88">
        <v>99.38</v>
      </c>
    </row>
    <row r="194" spans="1:17">
      <c r="A194" s="7" t="s">
        <v>1510</v>
      </c>
      <c r="B194" s="8" t="s">
        <v>40</v>
      </c>
      <c r="C194" s="63">
        <v>1</v>
      </c>
      <c r="D194" s="1" t="s">
        <v>34</v>
      </c>
      <c r="E194" s="97" t="s">
        <v>1515</v>
      </c>
      <c r="F194" s="56" t="s">
        <v>4755</v>
      </c>
      <c r="G194" s="57">
        <v>1</v>
      </c>
      <c r="H194" s="61">
        <v>27.075812274368271</v>
      </c>
      <c r="I194" s="61">
        <v>43.589743589743641</v>
      </c>
      <c r="J194" s="57"/>
      <c r="K194" s="86">
        <v>99.39</v>
      </c>
      <c r="L194" s="59" t="s">
        <v>4755</v>
      </c>
      <c r="M194" s="58">
        <v>1</v>
      </c>
      <c r="N194" s="62">
        <v>1.5625</v>
      </c>
      <c r="O194" s="62">
        <v>2.7586206896551726</v>
      </c>
      <c r="P194" s="62"/>
      <c r="Q194" s="88">
        <v>100</v>
      </c>
    </row>
    <row r="195" spans="1:17">
      <c r="A195" s="7" t="s">
        <v>1516</v>
      </c>
      <c r="B195" s="8" t="s">
        <v>13</v>
      </c>
      <c r="C195" s="63">
        <v>1</v>
      </c>
      <c r="D195" s="1" t="s">
        <v>34</v>
      </c>
      <c r="E195" s="97" t="s">
        <v>1520</v>
      </c>
      <c r="F195" s="56"/>
      <c r="G195" s="57">
        <v>0</v>
      </c>
      <c r="H195" s="61"/>
      <c r="I195" s="61"/>
      <c r="J195" s="57"/>
      <c r="K195" s="86"/>
      <c r="L195" s="59"/>
      <c r="M195" s="58">
        <v>0</v>
      </c>
      <c r="N195" s="62"/>
      <c r="O195" s="62"/>
      <c r="P195" s="58"/>
      <c r="Q195" s="88"/>
    </row>
    <row r="196" spans="1:17">
      <c r="A196" s="7" t="s">
        <v>1521</v>
      </c>
      <c r="B196" s="8" t="s">
        <v>224</v>
      </c>
      <c r="C196" s="63">
        <v>2</v>
      </c>
      <c r="D196" s="1" t="s">
        <v>15</v>
      </c>
      <c r="E196" s="97" t="s">
        <v>1525</v>
      </c>
      <c r="F196" s="56" t="s">
        <v>4756</v>
      </c>
      <c r="G196" s="57">
        <v>0</v>
      </c>
      <c r="H196" s="61"/>
      <c r="I196" s="61"/>
      <c r="J196" s="57"/>
      <c r="K196" s="86"/>
      <c r="L196" s="59" t="s">
        <v>4756</v>
      </c>
      <c r="M196" s="58">
        <v>1</v>
      </c>
      <c r="N196" s="62">
        <v>97.65625</v>
      </c>
      <c r="O196" s="62">
        <v>97.241379310344882</v>
      </c>
      <c r="P196" s="62"/>
      <c r="Q196" s="88">
        <v>0.36659999999999998</v>
      </c>
    </row>
    <row r="197" spans="1:17">
      <c r="A197" s="7" t="s">
        <v>1526</v>
      </c>
      <c r="B197" s="8" t="s">
        <v>64</v>
      </c>
      <c r="C197" s="3">
        <v>47</v>
      </c>
      <c r="D197" s="1" t="s">
        <v>129</v>
      </c>
      <c r="E197" s="97" t="s">
        <v>1532</v>
      </c>
      <c r="F197" s="56" t="s">
        <v>4756</v>
      </c>
      <c r="G197" s="57">
        <v>1</v>
      </c>
      <c r="H197" s="61">
        <v>68.953068592057718</v>
      </c>
      <c r="I197" s="61"/>
      <c r="J197" s="61">
        <v>51.239669421487683</v>
      </c>
      <c r="K197" s="86">
        <v>2.524</v>
      </c>
      <c r="L197" s="59" t="s">
        <v>4756</v>
      </c>
      <c r="M197" s="58">
        <v>2</v>
      </c>
      <c r="N197" s="62">
        <v>64.453125</v>
      </c>
      <c r="O197" s="62"/>
      <c r="P197" s="62">
        <v>47.747747747747738</v>
      </c>
      <c r="Q197" s="88">
        <v>3.1595</v>
      </c>
    </row>
    <row r="198" spans="1:17">
      <c r="A198" s="7" t="s">
        <v>1526</v>
      </c>
      <c r="B198" s="8" t="s">
        <v>64</v>
      </c>
      <c r="C198" s="3">
        <v>48</v>
      </c>
      <c r="D198" s="1" t="s">
        <v>66</v>
      </c>
      <c r="E198" s="97" t="s">
        <v>1530</v>
      </c>
      <c r="F198" s="56" t="s">
        <v>4756</v>
      </c>
      <c r="G198" s="57">
        <v>0</v>
      </c>
      <c r="H198" s="57"/>
      <c r="I198" s="57"/>
      <c r="J198" s="57"/>
      <c r="K198" s="86"/>
      <c r="L198" s="59" t="s">
        <v>4756</v>
      </c>
      <c r="M198" s="58">
        <v>3</v>
      </c>
      <c r="N198" s="62">
        <v>69.140625</v>
      </c>
      <c r="O198" s="62"/>
      <c r="P198" s="62">
        <v>54.954954954954943</v>
      </c>
      <c r="Q198" s="88">
        <v>2.438333333333333</v>
      </c>
    </row>
    <row r="199" spans="1:17">
      <c r="A199" s="7" t="s">
        <v>1526</v>
      </c>
      <c r="B199" s="8" t="s">
        <v>64</v>
      </c>
      <c r="C199" s="3">
        <v>57</v>
      </c>
      <c r="D199" s="1" t="s">
        <v>66</v>
      </c>
      <c r="E199" s="97" t="s">
        <v>1531</v>
      </c>
      <c r="F199" s="56" t="s">
        <v>4756</v>
      </c>
      <c r="G199" s="57">
        <v>0</v>
      </c>
      <c r="H199" s="57"/>
      <c r="I199" s="57"/>
      <c r="J199" s="57"/>
      <c r="K199" s="86"/>
      <c r="L199" s="59"/>
      <c r="M199" s="58">
        <v>0</v>
      </c>
      <c r="N199" s="62"/>
      <c r="O199" s="62"/>
      <c r="P199" s="58"/>
      <c r="Q199" s="88"/>
    </row>
    <row r="200" spans="1:17">
      <c r="A200" s="7" t="s">
        <v>1526</v>
      </c>
      <c r="B200" s="8" t="s">
        <v>64</v>
      </c>
      <c r="C200" s="3">
        <v>71</v>
      </c>
      <c r="D200" s="1" t="s">
        <v>66</v>
      </c>
      <c r="E200" s="97" t="s">
        <v>1533</v>
      </c>
      <c r="F200" s="56" t="s">
        <v>4756</v>
      </c>
      <c r="G200" s="57">
        <v>0</v>
      </c>
      <c r="H200" s="57"/>
      <c r="I200" s="57"/>
      <c r="J200" s="57"/>
      <c r="K200" s="86"/>
      <c r="L200" s="59"/>
      <c r="M200" s="58">
        <v>0</v>
      </c>
      <c r="N200" s="62"/>
      <c r="O200" s="62"/>
      <c r="P200" s="58"/>
      <c r="Q200" s="88"/>
    </row>
    <row r="201" spans="1:17">
      <c r="A201" s="7" t="s">
        <v>1534</v>
      </c>
      <c r="B201" s="8" t="s">
        <v>40</v>
      </c>
      <c r="C201" s="63">
        <v>2</v>
      </c>
      <c r="D201" s="1" t="s">
        <v>15</v>
      </c>
      <c r="E201" s="97" t="s">
        <v>1539</v>
      </c>
      <c r="F201" s="56" t="s">
        <v>4755</v>
      </c>
      <c r="G201" s="57">
        <v>0</v>
      </c>
      <c r="H201" s="61"/>
      <c r="I201" s="61"/>
      <c r="J201" s="57"/>
      <c r="K201" s="86"/>
      <c r="L201" s="59" t="s">
        <v>4755</v>
      </c>
      <c r="M201" s="58">
        <v>1</v>
      </c>
      <c r="N201" s="62">
        <v>34.375</v>
      </c>
      <c r="O201" s="62">
        <v>57.241379310344861</v>
      </c>
      <c r="P201" s="62"/>
      <c r="Q201" s="88">
        <v>98.42</v>
      </c>
    </row>
    <row r="202" spans="1:17">
      <c r="A202" s="7" t="s">
        <v>1546</v>
      </c>
      <c r="B202" s="8" t="s">
        <v>40</v>
      </c>
      <c r="C202" s="63">
        <v>2</v>
      </c>
      <c r="D202" s="1" t="s">
        <v>15</v>
      </c>
      <c r="E202" s="97" t="s">
        <v>1551</v>
      </c>
      <c r="F202" s="56" t="s">
        <v>4756</v>
      </c>
      <c r="G202" s="57">
        <v>0</v>
      </c>
      <c r="H202" s="57"/>
      <c r="I202" s="57"/>
      <c r="J202" s="57"/>
      <c r="K202" s="86"/>
      <c r="L202" s="59"/>
      <c r="M202" s="58">
        <v>0</v>
      </c>
      <c r="N202" s="62"/>
      <c r="O202" s="62"/>
      <c r="P202" s="58"/>
      <c r="Q202" s="88"/>
    </row>
    <row r="203" spans="1:17">
      <c r="A203" s="7" t="s">
        <v>1552</v>
      </c>
      <c r="B203" s="8" t="s">
        <v>64</v>
      </c>
      <c r="C203" s="3">
        <v>49</v>
      </c>
      <c r="D203" s="1" t="s">
        <v>66</v>
      </c>
      <c r="E203" s="97" t="s">
        <v>1557</v>
      </c>
      <c r="F203" s="56"/>
      <c r="G203" s="57">
        <v>0</v>
      </c>
      <c r="H203" s="57"/>
      <c r="I203" s="57"/>
      <c r="J203" s="57"/>
      <c r="K203" s="86"/>
      <c r="L203" s="59" t="s">
        <v>4756</v>
      </c>
      <c r="M203" s="58">
        <v>0</v>
      </c>
      <c r="N203" s="62"/>
      <c r="O203" s="62"/>
      <c r="P203" s="58"/>
      <c r="Q203" s="88"/>
    </row>
    <row r="204" spans="1:17">
      <c r="A204" s="7" t="s">
        <v>1563</v>
      </c>
      <c r="B204" s="8" t="s">
        <v>64</v>
      </c>
      <c r="C204" s="3">
        <v>73</v>
      </c>
      <c r="D204" s="1" t="s">
        <v>66</v>
      </c>
      <c r="E204" s="97" t="s">
        <v>1567</v>
      </c>
      <c r="F204" s="56"/>
      <c r="G204" s="57">
        <v>0</v>
      </c>
      <c r="H204" s="57"/>
      <c r="I204" s="57"/>
      <c r="J204" s="57"/>
      <c r="K204" s="86"/>
      <c r="L204" s="59"/>
      <c r="M204" s="58">
        <v>0</v>
      </c>
      <c r="N204" s="62"/>
      <c r="O204" s="62"/>
      <c r="P204" s="58"/>
      <c r="Q204" s="88"/>
    </row>
    <row r="205" spans="1:17">
      <c r="A205" s="7" t="s">
        <v>1568</v>
      </c>
      <c r="B205" s="8" t="s">
        <v>40</v>
      </c>
      <c r="C205" s="63">
        <v>2</v>
      </c>
      <c r="D205" s="1" t="s">
        <v>15</v>
      </c>
      <c r="E205" s="97" t="s">
        <v>1573</v>
      </c>
      <c r="F205" s="56" t="s">
        <v>4755</v>
      </c>
      <c r="G205" s="57">
        <v>1</v>
      </c>
      <c r="H205" s="61">
        <v>13.718411552346565</v>
      </c>
      <c r="I205" s="61">
        <v>22.435897435897445</v>
      </c>
      <c r="J205" s="57"/>
      <c r="K205" s="86">
        <v>99.97</v>
      </c>
      <c r="L205" s="59" t="s">
        <v>4755</v>
      </c>
      <c r="M205" s="58">
        <v>0</v>
      </c>
      <c r="N205" s="62"/>
      <c r="O205" s="62"/>
      <c r="P205" s="58"/>
      <c r="Q205" s="88"/>
    </row>
    <row r="206" spans="1:17">
      <c r="A206" s="7" t="s">
        <v>1580</v>
      </c>
      <c r="B206" s="8" t="s">
        <v>13</v>
      </c>
      <c r="C206" s="63">
        <v>2</v>
      </c>
      <c r="D206" s="1" t="s">
        <v>15</v>
      </c>
      <c r="E206" s="97" t="s">
        <v>1584</v>
      </c>
      <c r="F206" s="56"/>
      <c r="G206" s="57">
        <v>0</v>
      </c>
      <c r="H206" s="57"/>
      <c r="I206" s="57"/>
      <c r="J206" s="57"/>
      <c r="K206" s="86"/>
      <c r="L206" s="59" t="s">
        <v>4756</v>
      </c>
      <c r="M206" s="58">
        <v>0</v>
      </c>
      <c r="N206" s="62"/>
      <c r="O206" s="62"/>
      <c r="P206" s="58"/>
      <c r="Q206" s="88"/>
    </row>
    <row r="207" spans="1:17">
      <c r="A207" s="7" t="s">
        <v>1585</v>
      </c>
      <c r="B207" s="8" t="s">
        <v>64</v>
      </c>
      <c r="C207" s="3">
        <v>72</v>
      </c>
      <c r="D207" s="1" t="s">
        <v>66</v>
      </c>
      <c r="E207" s="97" t="s">
        <v>1589</v>
      </c>
      <c r="F207" s="56"/>
      <c r="G207" s="57">
        <v>0</v>
      </c>
      <c r="H207" s="57"/>
      <c r="I207" s="57"/>
      <c r="J207" s="57"/>
      <c r="K207" s="86"/>
      <c r="L207" s="59" t="s">
        <v>4756</v>
      </c>
      <c r="M207" s="58">
        <v>0</v>
      </c>
      <c r="N207" s="62"/>
      <c r="O207" s="62"/>
      <c r="P207" s="58"/>
      <c r="Q207" s="88"/>
    </row>
    <row r="208" spans="1:17">
      <c r="A208" s="7" t="s">
        <v>1590</v>
      </c>
      <c r="B208" s="8" t="s">
        <v>697</v>
      </c>
      <c r="C208" s="63">
        <v>2</v>
      </c>
      <c r="D208" s="1" t="s">
        <v>15</v>
      </c>
      <c r="E208" s="97" t="s">
        <v>1595</v>
      </c>
      <c r="F208" s="56"/>
      <c r="G208" s="57">
        <v>0</v>
      </c>
      <c r="H208" s="57"/>
      <c r="I208" s="57"/>
      <c r="J208" s="57"/>
      <c r="K208" s="86"/>
      <c r="L208" s="59" t="s">
        <v>4756</v>
      </c>
      <c r="M208" s="58">
        <v>0</v>
      </c>
      <c r="N208" s="62"/>
      <c r="O208" s="62"/>
      <c r="P208" s="58"/>
      <c r="Q208" s="88"/>
    </row>
    <row r="209" spans="1:17">
      <c r="A209" s="7" t="s">
        <v>1596</v>
      </c>
      <c r="B209" s="8" t="s">
        <v>13</v>
      </c>
      <c r="C209" s="63">
        <v>2</v>
      </c>
      <c r="D209" s="1" t="s">
        <v>15</v>
      </c>
      <c r="E209" s="97" t="s">
        <v>1600</v>
      </c>
      <c r="F209" s="56" t="s">
        <v>4755</v>
      </c>
      <c r="G209" s="57">
        <v>1</v>
      </c>
      <c r="H209" s="61">
        <v>34.296028880866473</v>
      </c>
      <c r="I209" s="61">
        <v>56.410256410256487</v>
      </c>
      <c r="J209" s="57"/>
      <c r="K209" s="86">
        <v>98.7</v>
      </c>
      <c r="L209" s="59" t="s">
        <v>4755</v>
      </c>
      <c r="M209" s="58">
        <v>1</v>
      </c>
      <c r="N209" s="62">
        <v>41.796875</v>
      </c>
      <c r="O209" s="62">
        <v>68.965517241379345</v>
      </c>
      <c r="P209" s="62"/>
      <c r="Q209" s="88">
        <v>93.32</v>
      </c>
    </row>
    <row r="210" spans="1:17">
      <c r="A210" s="7" t="s">
        <v>1601</v>
      </c>
      <c r="B210" s="8" t="s">
        <v>64</v>
      </c>
      <c r="C210" s="3">
        <v>51</v>
      </c>
      <c r="D210" s="1" t="s">
        <v>652</v>
      </c>
      <c r="E210" s="97" t="s">
        <v>1606</v>
      </c>
      <c r="F210" s="56" t="s">
        <v>4755</v>
      </c>
      <c r="G210" s="57">
        <v>3</v>
      </c>
      <c r="H210" s="61">
        <v>42.599277978339352</v>
      </c>
      <c r="I210" s="61"/>
      <c r="J210" s="61">
        <v>7.4380165289256199</v>
      </c>
      <c r="K210" s="86">
        <v>94.776666666666685</v>
      </c>
      <c r="L210" s="59" t="s">
        <v>4755</v>
      </c>
      <c r="M210" s="58">
        <v>3</v>
      </c>
      <c r="N210" s="62">
        <v>41.015625</v>
      </c>
      <c r="O210" s="62"/>
      <c r="P210" s="62">
        <v>6.3063063063063058</v>
      </c>
      <c r="Q210" s="88">
        <v>94.649999999999991</v>
      </c>
    </row>
    <row r="211" spans="1:17">
      <c r="A211" s="7" t="s">
        <v>1612</v>
      </c>
      <c r="B211" s="8" t="s">
        <v>64</v>
      </c>
      <c r="C211" s="3">
        <v>53</v>
      </c>
      <c r="D211" s="1" t="s">
        <v>170</v>
      </c>
      <c r="E211" s="97" t="s">
        <v>1617</v>
      </c>
      <c r="F211" s="56"/>
      <c r="G211" s="57">
        <v>0</v>
      </c>
      <c r="H211" s="61"/>
      <c r="I211" s="61"/>
      <c r="J211" s="57"/>
      <c r="K211" s="86"/>
      <c r="L211" s="59"/>
      <c r="M211" s="58">
        <v>0</v>
      </c>
      <c r="N211" s="62"/>
      <c r="O211" s="62"/>
      <c r="P211" s="58"/>
      <c r="Q211" s="88"/>
    </row>
    <row r="212" spans="1:17">
      <c r="A212" s="7" t="s">
        <v>1618</v>
      </c>
      <c r="B212" s="8" t="s">
        <v>40</v>
      </c>
      <c r="C212" s="63">
        <v>2</v>
      </c>
      <c r="D212" s="1" t="s">
        <v>15</v>
      </c>
      <c r="E212" s="97" t="s">
        <v>1622</v>
      </c>
      <c r="F212" s="56"/>
      <c r="G212" s="57">
        <v>0</v>
      </c>
      <c r="H212" s="57"/>
      <c r="I212" s="57"/>
      <c r="J212" s="57"/>
      <c r="K212" s="86"/>
      <c r="L212" s="59" t="s">
        <v>4755</v>
      </c>
      <c r="M212" s="58">
        <v>1</v>
      </c>
      <c r="N212" s="62">
        <v>4.6875</v>
      </c>
      <c r="O212" s="62">
        <v>8.2758620689655196</v>
      </c>
      <c r="P212" s="62"/>
      <c r="Q212" s="88">
        <v>99.99</v>
      </c>
    </row>
    <row r="213" spans="1:17">
      <c r="A213" s="7" t="s">
        <v>1628</v>
      </c>
      <c r="B213" s="8" t="s">
        <v>27</v>
      </c>
      <c r="C213" s="63">
        <v>1</v>
      </c>
      <c r="D213" s="1" t="s">
        <v>34</v>
      </c>
      <c r="E213" s="97" t="s">
        <v>1632</v>
      </c>
      <c r="F213" s="56" t="s">
        <v>4755</v>
      </c>
      <c r="G213" s="57">
        <v>0</v>
      </c>
      <c r="H213" s="61"/>
      <c r="I213" s="61"/>
      <c r="J213" s="57"/>
      <c r="K213" s="86"/>
      <c r="L213" s="59"/>
      <c r="M213" s="58">
        <v>0</v>
      </c>
      <c r="N213" s="62"/>
      <c r="O213" s="62"/>
      <c r="P213" s="58"/>
      <c r="Q213" s="88"/>
    </row>
    <row r="214" spans="1:17">
      <c r="A214" s="7" t="s">
        <v>1633</v>
      </c>
      <c r="B214" s="8" t="s">
        <v>64</v>
      </c>
      <c r="C214" s="3">
        <v>56</v>
      </c>
      <c r="D214" s="1" t="s">
        <v>66</v>
      </c>
      <c r="E214" s="97" t="s">
        <v>1638</v>
      </c>
      <c r="F214" s="56" t="s">
        <v>4756</v>
      </c>
      <c r="G214" s="57">
        <v>0</v>
      </c>
      <c r="H214" s="61"/>
      <c r="I214" s="61"/>
      <c r="J214" s="57"/>
      <c r="K214" s="86"/>
      <c r="L214" s="59" t="s">
        <v>4756</v>
      </c>
      <c r="M214" s="58">
        <v>0</v>
      </c>
      <c r="N214" s="62"/>
      <c r="O214" s="62"/>
      <c r="P214" s="58"/>
      <c r="Q214" s="88"/>
    </row>
    <row r="215" spans="1:17">
      <c r="A215" s="7" t="s">
        <v>1639</v>
      </c>
      <c r="B215" s="8" t="s">
        <v>27</v>
      </c>
      <c r="C215" s="63">
        <v>2</v>
      </c>
      <c r="D215" s="1" t="s">
        <v>15</v>
      </c>
      <c r="E215" s="97" t="s">
        <v>1643</v>
      </c>
      <c r="F215" s="56" t="s">
        <v>4755</v>
      </c>
      <c r="G215" s="57">
        <v>1</v>
      </c>
      <c r="H215" s="61">
        <v>36.823104693140827</v>
      </c>
      <c r="I215" s="61">
        <v>60.897435897435983</v>
      </c>
      <c r="J215" s="57"/>
      <c r="K215" s="86">
        <v>98.59</v>
      </c>
      <c r="L215" s="59"/>
      <c r="M215" s="58">
        <v>0</v>
      </c>
      <c r="N215" s="62"/>
      <c r="O215" s="62"/>
      <c r="P215" s="58"/>
      <c r="Q215" s="88"/>
    </row>
    <row r="216" spans="1:17">
      <c r="A216" s="7" t="s">
        <v>1650</v>
      </c>
      <c r="B216" s="8" t="s">
        <v>64</v>
      </c>
      <c r="C216" s="3">
        <v>37</v>
      </c>
      <c r="D216" s="1" t="s">
        <v>170</v>
      </c>
      <c r="E216" s="97" t="s">
        <v>1654</v>
      </c>
      <c r="F216" s="56" t="s">
        <v>4756</v>
      </c>
      <c r="G216" s="57">
        <v>0</v>
      </c>
      <c r="H216" s="57"/>
      <c r="I216" s="57"/>
      <c r="J216" s="57"/>
      <c r="K216" s="86"/>
      <c r="L216" s="59"/>
      <c r="M216" s="58">
        <v>0</v>
      </c>
      <c r="N216" s="62"/>
      <c r="O216" s="62"/>
      <c r="P216" s="58"/>
      <c r="Q216" s="88"/>
    </row>
    <row r="217" spans="1:17">
      <c r="A217" s="7" t="s">
        <v>1661</v>
      </c>
      <c r="B217" s="8" t="s">
        <v>13</v>
      </c>
      <c r="C217" s="63">
        <v>1</v>
      </c>
      <c r="D217" s="1" t="s">
        <v>34</v>
      </c>
      <c r="E217" s="97" t="s">
        <v>1666</v>
      </c>
      <c r="F217" s="56"/>
      <c r="G217" s="57">
        <v>0</v>
      </c>
      <c r="H217" s="57"/>
      <c r="I217" s="57"/>
      <c r="J217" s="57"/>
      <c r="K217" s="86"/>
      <c r="L217" s="59"/>
      <c r="M217" s="58">
        <v>0</v>
      </c>
      <c r="N217" s="62"/>
      <c r="O217" s="62"/>
      <c r="P217" s="58"/>
      <c r="Q217" s="88"/>
    </row>
    <row r="218" spans="1:17">
      <c r="A218" s="7" t="s">
        <v>1667</v>
      </c>
      <c r="B218" s="8" t="s">
        <v>64</v>
      </c>
      <c r="C218" s="3">
        <v>47</v>
      </c>
      <c r="D218" s="1" t="s">
        <v>66</v>
      </c>
      <c r="E218" s="97" t="s">
        <v>1672</v>
      </c>
      <c r="F218" s="56" t="s">
        <v>4756</v>
      </c>
      <c r="G218" s="57">
        <v>2</v>
      </c>
      <c r="H218" s="61">
        <v>78.339350180505505</v>
      </c>
      <c r="I218" s="61"/>
      <c r="J218" s="61">
        <v>66.115702479338964</v>
      </c>
      <c r="K218" s="86">
        <v>1.4484499999999998</v>
      </c>
      <c r="L218" s="59" t="s">
        <v>4756</v>
      </c>
      <c r="M218" s="58">
        <v>0</v>
      </c>
      <c r="N218" s="62"/>
      <c r="O218" s="62"/>
      <c r="P218" s="58"/>
      <c r="Q218" s="88"/>
    </row>
    <row r="219" spans="1:17">
      <c r="A219" s="7" t="s">
        <v>1673</v>
      </c>
      <c r="B219" s="8" t="s">
        <v>13</v>
      </c>
      <c r="C219" s="63">
        <v>2</v>
      </c>
      <c r="D219" s="1" t="s">
        <v>15</v>
      </c>
      <c r="E219" s="97" t="s">
        <v>1677</v>
      </c>
      <c r="F219" s="56"/>
      <c r="G219" s="57">
        <v>0</v>
      </c>
      <c r="H219" s="61"/>
      <c r="I219" s="61"/>
      <c r="J219" s="57"/>
      <c r="K219" s="86"/>
      <c r="L219" s="59"/>
      <c r="M219" s="58">
        <v>0</v>
      </c>
      <c r="N219" s="62"/>
      <c r="O219" s="62"/>
      <c r="P219" s="58"/>
      <c r="Q219" s="88"/>
    </row>
    <row r="220" spans="1:17">
      <c r="A220" s="7" t="s">
        <v>1678</v>
      </c>
      <c r="B220" s="8" t="s">
        <v>40</v>
      </c>
      <c r="C220" s="63">
        <v>2</v>
      </c>
      <c r="D220" s="1" t="s">
        <v>15</v>
      </c>
      <c r="E220" s="97" t="s">
        <v>1682</v>
      </c>
      <c r="F220" s="56" t="s">
        <v>4755</v>
      </c>
      <c r="G220" s="57">
        <v>1</v>
      </c>
      <c r="H220" s="61">
        <v>32.851985559566842</v>
      </c>
      <c r="I220" s="61">
        <v>53.846153846153918</v>
      </c>
      <c r="J220" s="57"/>
      <c r="K220" s="86">
        <v>98.84</v>
      </c>
      <c r="L220" s="59" t="s">
        <v>4755</v>
      </c>
      <c r="M220" s="58">
        <v>1</v>
      </c>
      <c r="N220" s="62">
        <v>25.390625</v>
      </c>
      <c r="O220" s="62">
        <v>41.379310344827609</v>
      </c>
      <c r="P220" s="62"/>
      <c r="Q220" s="88">
        <v>99.56</v>
      </c>
    </row>
    <row r="221" spans="1:17">
      <c r="A221" s="7" t="s">
        <v>1683</v>
      </c>
      <c r="B221" s="8" t="s">
        <v>97</v>
      </c>
      <c r="C221" s="63">
        <v>2</v>
      </c>
      <c r="D221" s="1" t="s">
        <v>15</v>
      </c>
      <c r="E221" s="97" t="s">
        <v>1688</v>
      </c>
      <c r="F221" s="56"/>
      <c r="G221" s="57">
        <v>0</v>
      </c>
      <c r="H221" s="61"/>
      <c r="I221" s="61"/>
      <c r="J221" s="57"/>
      <c r="K221" s="86"/>
      <c r="L221" s="59" t="s">
        <v>4755</v>
      </c>
      <c r="M221" s="58">
        <v>0</v>
      </c>
      <c r="N221" s="62"/>
      <c r="O221" s="62"/>
      <c r="P221" s="58"/>
      <c r="Q221" s="88"/>
    </row>
    <row r="222" spans="1:17">
      <c r="A222" s="7" t="s">
        <v>1689</v>
      </c>
      <c r="B222" s="8" t="s">
        <v>13</v>
      </c>
      <c r="C222" s="63">
        <v>2</v>
      </c>
      <c r="D222" s="1" t="s">
        <v>15</v>
      </c>
      <c r="E222" s="97" t="s">
        <v>1694</v>
      </c>
      <c r="F222" s="56" t="s">
        <v>4756</v>
      </c>
      <c r="G222" s="57">
        <v>0</v>
      </c>
      <c r="H222" s="57"/>
      <c r="I222" s="57"/>
      <c r="J222" s="57"/>
      <c r="K222" s="86"/>
      <c r="L222" s="59" t="s">
        <v>4756</v>
      </c>
      <c r="M222" s="58">
        <v>0</v>
      </c>
      <c r="N222" s="62"/>
      <c r="O222" s="62"/>
      <c r="P222" s="58"/>
      <c r="Q222" s="88"/>
    </row>
    <row r="223" spans="1:17">
      <c r="A223" s="7" t="s">
        <v>1695</v>
      </c>
      <c r="B223" s="8" t="s">
        <v>13</v>
      </c>
      <c r="C223" s="63">
        <v>2</v>
      </c>
      <c r="D223" s="1" t="s">
        <v>15</v>
      </c>
      <c r="E223" s="97" t="s">
        <v>1700</v>
      </c>
      <c r="F223" s="56"/>
      <c r="G223" s="57">
        <v>0</v>
      </c>
      <c r="H223" s="57"/>
      <c r="I223" s="57"/>
      <c r="J223" s="57"/>
      <c r="K223" s="86"/>
      <c r="L223" s="59"/>
      <c r="M223" s="58">
        <v>0</v>
      </c>
      <c r="N223" s="62"/>
      <c r="O223" s="62"/>
      <c r="P223" s="58"/>
      <c r="Q223" s="88"/>
    </row>
    <row r="224" spans="1:17">
      <c r="A224" s="7" t="s">
        <v>1701</v>
      </c>
      <c r="B224" s="8" t="s">
        <v>64</v>
      </c>
      <c r="C224" s="3">
        <v>83</v>
      </c>
      <c r="D224" s="1" t="s">
        <v>66</v>
      </c>
      <c r="E224" s="97" t="s">
        <v>1706</v>
      </c>
      <c r="F224" s="56" t="s">
        <v>4756</v>
      </c>
      <c r="G224" s="57">
        <v>1</v>
      </c>
      <c r="H224" s="61">
        <v>100.0000000000004</v>
      </c>
      <c r="I224" s="61"/>
      <c r="J224" s="61">
        <v>99.999999999999972</v>
      </c>
      <c r="K224" s="86">
        <v>6.5240000000000003E-3</v>
      </c>
      <c r="L224" s="59" t="s">
        <v>4756</v>
      </c>
      <c r="M224" s="58">
        <v>0</v>
      </c>
      <c r="N224" s="62"/>
      <c r="O224" s="62"/>
      <c r="P224" s="58"/>
      <c r="Q224" s="88"/>
    </row>
    <row r="225" spans="1:17">
      <c r="A225" s="7" t="s">
        <v>1707</v>
      </c>
      <c r="B225" s="8" t="s">
        <v>104</v>
      </c>
      <c r="C225" s="3">
        <v>39</v>
      </c>
      <c r="D225" s="1" t="s">
        <v>652</v>
      </c>
      <c r="E225" s="97" t="s">
        <v>1712</v>
      </c>
      <c r="F225" s="56" t="s">
        <v>4756</v>
      </c>
      <c r="G225" s="57">
        <v>0</v>
      </c>
      <c r="H225" s="57"/>
      <c r="I225" s="57"/>
      <c r="J225" s="57"/>
      <c r="K225" s="86"/>
      <c r="L225" s="59" t="s">
        <v>4756</v>
      </c>
      <c r="M225" s="58">
        <v>0</v>
      </c>
      <c r="N225" s="62"/>
      <c r="O225" s="62"/>
      <c r="P225" s="58"/>
      <c r="Q225" s="88"/>
    </row>
    <row r="226" spans="1:17">
      <c r="A226" s="7" t="s">
        <v>1707</v>
      </c>
      <c r="B226" s="8" t="s">
        <v>104</v>
      </c>
      <c r="C226" s="3">
        <v>40</v>
      </c>
      <c r="D226" s="1" t="s">
        <v>66</v>
      </c>
      <c r="E226" s="97" t="s">
        <v>1711</v>
      </c>
      <c r="F226" s="56" t="s">
        <v>4756</v>
      </c>
      <c r="G226" s="57">
        <v>0</v>
      </c>
      <c r="H226" s="57"/>
      <c r="I226" s="57"/>
      <c r="J226" s="57"/>
      <c r="K226" s="86"/>
      <c r="L226" s="59" t="s">
        <v>4756</v>
      </c>
      <c r="M226" s="58">
        <v>1</v>
      </c>
      <c r="N226" s="62">
        <v>52.34375</v>
      </c>
      <c r="O226" s="62"/>
      <c r="P226" s="62">
        <v>25.22522522522522</v>
      </c>
      <c r="Q226" s="88">
        <v>8.5679999999999996</v>
      </c>
    </row>
    <row r="227" spans="1:17">
      <c r="A227" s="7" t="s">
        <v>1713</v>
      </c>
      <c r="B227" s="8" t="s">
        <v>13</v>
      </c>
      <c r="C227" s="63">
        <v>2</v>
      </c>
      <c r="D227" s="1" t="s">
        <v>15</v>
      </c>
      <c r="E227" s="97" t="s">
        <v>1718</v>
      </c>
      <c r="F227" s="56" t="s">
        <v>4755</v>
      </c>
      <c r="G227" s="57">
        <v>1</v>
      </c>
      <c r="H227" s="61">
        <v>6.8592057761732832</v>
      </c>
      <c r="I227" s="61">
        <v>10.897435897435898</v>
      </c>
      <c r="J227" s="57"/>
      <c r="K227" s="86">
        <v>99.99</v>
      </c>
      <c r="L227" s="59" t="s">
        <v>4755</v>
      </c>
      <c r="M227" s="58">
        <v>1</v>
      </c>
      <c r="N227" s="62">
        <v>3.125</v>
      </c>
      <c r="O227" s="62">
        <v>5.5172413793103452</v>
      </c>
      <c r="P227" s="62"/>
      <c r="Q227" s="88">
        <v>99.99</v>
      </c>
    </row>
    <row r="228" spans="1:17">
      <c r="A228" s="7" t="s">
        <v>1719</v>
      </c>
      <c r="B228" s="8" t="s">
        <v>104</v>
      </c>
      <c r="C228" s="63">
        <v>2</v>
      </c>
      <c r="D228" s="1" t="s">
        <v>15</v>
      </c>
      <c r="E228" s="97" t="s">
        <v>1723</v>
      </c>
      <c r="F228" s="56" t="s">
        <v>4755</v>
      </c>
      <c r="G228" s="57">
        <v>0</v>
      </c>
      <c r="H228" s="61"/>
      <c r="I228" s="61"/>
      <c r="J228" s="57"/>
      <c r="K228" s="86"/>
      <c r="L228" s="59" t="s">
        <v>4755</v>
      </c>
      <c r="M228" s="58">
        <v>0</v>
      </c>
      <c r="N228" s="62"/>
      <c r="O228" s="62"/>
      <c r="P228" s="58"/>
      <c r="Q228" s="88"/>
    </row>
    <row r="229" spans="1:17">
      <c r="A229" s="7" t="s">
        <v>1724</v>
      </c>
      <c r="B229" s="8" t="s">
        <v>64</v>
      </c>
      <c r="C229" s="3">
        <v>62</v>
      </c>
      <c r="D229" s="1" t="s">
        <v>129</v>
      </c>
      <c r="E229" s="97" t="s">
        <v>1729</v>
      </c>
      <c r="F229" s="56" t="s">
        <v>4756</v>
      </c>
      <c r="G229" s="57">
        <v>0</v>
      </c>
      <c r="H229" s="61"/>
      <c r="I229" s="61"/>
      <c r="J229" s="57"/>
      <c r="K229" s="86"/>
      <c r="L229" s="59" t="s">
        <v>4756</v>
      </c>
      <c r="M229" s="58">
        <v>0</v>
      </c>
      <c r="N229" s="62"/>
      <c r="O229" s="62"/>
      <c r="P229" s="58"/>
      <c r="Q229" s="88"/>
    </row>
    <row r="230" spans="1:17">
      <c r="A230" s="7" t="s">
        <v>1730</v>
      </c>
      <c r="B230" s="8" t="s">
        <v>97</v>
      </c>
      <c r="C230" s="63">
        <v>1</v>
      </c>
      <c r="D230" s="1" t="s">
        <v>34</v>
      </c>
      <c r="E230" s="97" t="s">
        <v>1734</v>
      </c>
      <c r="F230" s="56" t="s">
        <v>4755</v>
      </c>
      <c r="G230" s="57">
        <v>1</v>
      </c>
      <c r="H230" s="61">
        <v>11.913357400722017</v>
      </c>
      <c r="I230" s="61">
        <v>19.230769230769234</v>
      </c>
      <c r="J230" s="57"/>
      <c r="K230" s="86">
        <v>99.98</v>
      </c>
      <c r="L230" s="59" t="s">
        <v>4755</v>
      </c>
      <c r="M230" s="58">
        <v>1</v>
      </c>
      <c r="N230" s="62">
        <v>0.78125</v>
      </c>
      <c r="O230" s="62">
        <v>1.3793103448275863</v>
      </c>
      <c r="P230" s="62"/>
      <c r="Q230" s="88">
        <v>100</v>
      </c>
    </row>
    <row r="231" spans="1:17">
      <c r="A231" s="7" t="s">
        <v>1735</v>
      </c>
      <c r="B231" s="8" t="s">
        <v>304</v>
      </c>
      <c r="C231" s="3">
        <v>71</v>
      </c>
      <c r="D231" s="1" t="s">
        <v>66</v>
      </c>
      <c r="E231" s="97" t="s">
        <v>1740</v>
      </c>
      <c r="F231" s="56" t="s">
        <v>4756</v>
      </c>
      <c r="G231" s="57">
        <v>2</v>
      </c>
      <c r="H231" s="61">
        <v>90.252707581227696</v>
      </c>
      <c r="I231" s="61"/>
      <c r="J231" s="61">
        <v>83.471074380165334</v>
      </c>
      <c r="K231" s="86">
        <v>0.60099999999999998</v>
      </c>
      <c r="L231" s="59" t="s">
        <v>4756</v>
      </c>
      <c r="M231" s="58">
        <v>1</v>
      </c>
      <c r="N231" s="62">
        <v>77.734375</v>
      </c>
      <c r="O231" s="62"/>
      <c r="P231" s="62">
        <v>66.666666666666671</v>
      </c>
      <c r="Q231" s="88">
        <v>1.605</v>
      </c>
    </row>
    <row r="232" spans="1:17">
      <c r="A232" s="7" t="s">
        <v>1747</v>
      </c>
      <c r="B232" s="8" t="s">
        <v>104</v>
      </c>
      <c r="C232" s="3">
        <v>40</v>
      </c>
      <c r="D232" s="1" t="s">
        <v>170</v>
      </c>
      <c r="E232" s="97" t="s">
        <v>1751</v>
      </c>
      <c r="F232" s="56" t="s">
        <v>4756</v>
      </c>
      <c r="G232" s="57">
        <v>0</v>
      </c>
      <c r="H232" s="57"/>
      <c r="I232" s="57"/>
      <c r="J232" s="57"/>
      <c r="K232" s="86"/>
      <c r="L232" s="59"/>
      <c r="M232" s="58">
        <v>0</v>
      </c>
      <c r="N232" s="62"/>
      <c r="O232" s="62"/>
      <c r="P232" s="58"/>
      <c r="Q232" s="88"/>
    </row>
    <row r="233" spans="1:17">
      <c r="A233" s="7" t="s">
        <v>1758</v>
      </c>
      <c r="B233" s="8" t="s">
        <v>13</v>
      </c>
      <c r="C233" s="63">
        <v>1</v>
      </c>
      <c r="D233" s="1" t="s">
        <v>34</v>
      </c>
      <c r="E233" s="97" t="s">
        <v>1762</v>
      </c>
      <c r="F233" s="56" t="s">
        <v>4755</v>
      </c>
      <c r="G233" s="57">
        <v>1</v>
      </c>
      <c r="H233" s="61">
        <v>14.079422382671474</v>
      </c>
      <c r="I233" s="61">
        <v>23.076923076923087</v>
      </c>
      <c r="J233" s="57"/>
      <c r="K233" s="86">
        <v>99.97</v>
      </c>
      <c r="L233" s="59" t="s">
        <v>4755</v>
      </c>
      <c r="M233" s="58">
        <v>2</v>
      </c>
      <c r="N233" s="62">
        <v>17.1875</v>
      </c>
      <c r="O233" s="62">
        <v>27.58620689655174</v>
      </c>
      <c r="P233" s="62"/>
      <c r="Q233" s="88">
        <v>99.87</v>
      </c>
    </row>
    <row r="234" spans="1:17">
      <c r="A234" s="7" t="s">
        <v>1763</v>
      </c>
      <c r="B234" s="8" t="s">
        <v>64</v>
      </c>
      <c r="C234" s="3">
        <v>14</v>
      </c>
      <c r="D234" s="1" t="s">
        <v>8</v>
      </c>
      <c r="E234" s="97" t="s">
        <v>1766</v>
      </c>
      <c r="F234" s="56" t="s">
        <v>4756</v>
      </c>
      <c r="G234" s="57">
        <v>1</v>
      </c>
      <c r="H234" s="61">
        <v>66.064981949458399</v>
      </c>
      <c r="I234" s="61"/>
      <c r="J234" s="61">
        <v>45.45454545454551</v>
      </c>
      <c r="K234" s="86">
        <v>2.8220000000000001</v>
      </c>
      <c r="L234" s="59" t="s">
        <v>4756</v>
      </c>
      <c r="M234" s="58">
        <v>1</v>
      </c>
      <c r="N234" s="62">
        <v>59.375</v>
      </c>
      <c r="O234" s="62"/>
      <c r="P234" s="62">
        <v>38.738738738738732</v>
      </c>
      <c r="Q234" s="88">
        <v>4.9560000000000004</v>
      </c>
    </row>
    <row r="235" spans="1:17">
      <c r="A235" s="7" t="s">
        <v>1763</v>
      </c>
      <c r="B235" s="8" t="s">
        <v>64</v>
      </c>
      <c r="C235" s="3">
        <v>15</v>
      </c>
      <c r="D235" s="1" t="s">
        <v>66</v>
      </c>
      <c r="E235" s="97" t="s">
        <v>1767</v>
      </c>
      <c r="F235" s="56" t="s">
        <v>4756</v>
      </c>
      <c r="G235" s="57">
        <v>0</v>
      </c>
      <c r="H235" s="61"/>
      <c r="I235" s="61"/>
      <c r="J235" s="57"/>
      <c r="K235" s="86"/>
      <c r="L235" s="59" t="s">
        <v>4756</v>
      </c>
      <c r="M235" s="58">
        <v>0</v>
      </c>
      <c r="N235" s="62"/>
      <c r="O235" s="62"/>
      <c r="P235" s="58"/>
      <c r="Q235" s="88"/>
    </row>
    <row r="236" spans="1:17">
      <c r="A236" s="7" t="s">
        <v>1768</v>
      </c>
      <c r="B236" s="8" t="s">
        <v>64</v>
      </c>
      <c r="C236" s="3">
        <v>36</v>
      </c>
      <c r="D236" s="1" t="s">
        <v>15</v>
      </c>
      <c r="E236" s="97" t="s">
        <v>1772</v>
      </c>
      <c r="F236" s="56" t="s">
        <v>4756</v>
      </c>
      <c r="G236" s="57">
        <v>0</v>
      </c>
      <c r="H236" s="57"/>
      <c r="I236" s="57"/>
      <c r="J236" s="57"/>
      <c r="K236" s="86"/>
      <c r="L236" s="59"/>
      <c r="M236" s="58">
        <v>0</v>
      </c>
      <c r="N236" s="62"/>
      <c r="O236" s="62"/>
      <c r="P236" s="58"/>
      <c r="Q236" s="88"/>
    </row>
    <row r="237" spans="1:17">
      <c r="A237" s="7" t="s">
        <v>1773</v>
      </c>
      <c r="B237" s="8" t="s">
        <v>13</v>
      </c>
      <c r="C237" s="63">
        <v>2</v>
      </c>
      <c r="D237" s="1" t="s">
        <v>15</v>
      </c>
      <c r="E237" s="97" t="s">
        <v>1777</v>
      </c>
      <c r="F237" s="56" t="s">
        <v>4756</v>
      </c>
      <c r="G237" s="57">
        <v>0</v>
      </c>
      <c r="H237" s="57"/>
      <c r="I237" s="57"/>
      <c r="J237" s="57"/>
      <c r="K237" s="86"/>
      <c r="L237" s="59"/>
      <c r="M237" s="58">
        <v>0</v>
      </c>
      <c r="N237" s="62"/>
      <c r="O237" s="62"/>
      <c r="P237" s="58"/>
      <c r="Q237" s="88"/>
    </row>
    <row r="238" spans="1:17">
      <c r="A238" s="7" t="s">
        <v>1778</v>
      </c>
      <c r="B238" s="8" t="s">
        <v>64</v>
      </c>
      <c r="C238" s="3">
        <v>53</v>
      </c>
      <c r="D238" s="1" t="s">
        <v>15</v>
      </c>
      <c r="E238" s="97" t="s">
        <v>1783</v>
      </c>
      <c r="F238" s="56" t="s">
        <v>4756</v>
      </c>
      <c r="G238" s="57">
        <v>1</v>
      </c>
      <c r="H238" s="61">
        <v>53.068592057761677</v>
      </c>
      <c r="I238" s="61"/>
      <c r="J238" s="61">
        <v>23.966942148760332</v>
      </c>
      <c r="K238" s="86">
        <v>10.1</v>
      </c>
      <c r="L238" s="59" t="s">
        <v>4756</v>
      </c>
      <c r="M238" s="58">
        <v>0</v>
      </c>
      <c r="N238" s="62"/>
      <c r="O238" s="62"/>
      <c r="P238" s="58"/>
      <c r="Q238" s="88"/>
    </row>
    <row r="239" spans="1:17">
      <c r="A239" s="7" t="s">
        <v>1784</v>
      </c>
      <c r="B239" s="8" t="s">
        <v>64</v>
      </c>
      <c r="C239" s="3">
        <v>67</v>
      </c>
      <c r="D239" s="1" t="s">
        <v>170</v>
      </c>
      <c r="E239" s="97" t="s">
        <v>1788</v>
      </c>
      <c r="F239" s="56" t="s">
        <v>4756</v>
      </c>
      <c r="G239" s="57">
        <v>1</v>
      </c>
      <c r="H239" s="61">
        <v>62.815884476534187</v>
      </c>
      <c r="I239" s="61"/>
      <c r="J239" s="61">
        <v>38.842975206611598</v>
      </c>
      <c r="K239" s="86">
        <v>3.1970000000000001</v>
      </c>
      <c r="L239" s="59" t="s">
        <v>4756</v>
      </c>
      <c r="M239" s="58">
        <v>1</v>
      </c>
      <c r="N239" s="62">
        <v>62.109375</v>
      </c>
      <c r="O239" s="62"/>
      <c r="P239" s="62">
        <v>43.243243243243235</v>
      </c>
      <c r="Q239" s="88">
        <v>4.1760000000000002</v>
      </c>
    </row>
    <row r="240" spans="1:17">
      <c r="A240" s="7" t="s">
        <v>1784</v>
      </c>
      <c r="B240" s="8" t="s">
        <v>64</v>
      </c>
      <c r="C240" s="3">
        <v>68</v>
      </c>
      <c r="D240" s="1" t="s">
        <v>652</v>
      </c>
      <c r="E240" s="97" t="s">
        <v>1789</v>
      </c>
      <c r="F240" s="56"/>
      <c r="G240" s="57">
        <v>0</v>
      </c>
      <c r="H240" s="57"/>
      <c r="I240" s="57"/>
      <c r="J240" s="57"/>
      <c r="K240" s="86"/>
      <c r="L240" s="59" t="s">
        <v>4756</v>
      </c>
      <c r="M240" s="58">
        <v>1</v>
      </c>
      <c r="N240" s="62">
        <v>60.15625</v>
      </c>
      <c r="O240" s="62"/>
      <c r="P240" s="62">
        <v>39.639639639639633</v>
      </c>
      <c r="Q240" s="88">
        <v>4.915</v>
      </c>
    </row>
    <row r="241" spans="1:17">
      <c r="A241" s="7" t="s">
        <v>1790</v>
      </c>
      <c r="B241" s="8" t="s">
        <v>64</v>
      </c>
      <c r="C241" s="3">
        <v>46</v>
      </c>
      <c r="D241" s="1" t="s">
        <v>15</v>
      </c>
      <c r="E241" s="97" t="s">
        <v>1795</v>
      </c>
      <c r="F241" s="56" t="s">
        <v>4755</v>
      </c>
      <c r="G241" s="57">
        <v>0</v>
      </c>
      <c r="H241" s="57"/>
      <c r="I241" s="57"/>
      <c r="J241" s="57"/>
      <c r="K241" s="86"/>
      <c r="L241" s="59"/>
      <c r="M241" s="58">
        <v>0</v>
      </c>
      <c r="N241" s="62"/>
      <c r="O241" s="62"/>
      <c r="P241" s="58"/>
      <c r="Q241" s="88"/>
    </row>
    <row r="242" spans="1:17">
      <c r="A242" s="7" t="s">
        <v>1796</v>
      </c>
      <c r="B242" s="8" t="s">
        <v>27</v>
      </c>
      <c r="C242" s="63">
        <v>2</v>
      </c>
      <c r="D242" s="1" t="s">
        <v>15</v>
      </c>
      <c r="E242" s="97" t="s">
        <v>699</v>
      </c>
      <c r="F242" s="56" t="s">
        <v>4756</v>
      </c>
      <c r="G242" s="57">
        <v>0</v>
      </c>
      <c r="H242" s="61"/>
      <c r="I242" s="61"/>
      <c r="J242" s="57"/>
      <c r="K242" s="86"/>
      <c r="L242" s="59" t="s">
        <v>4756</v>
      </c>
      <c r="M242" s="58">
        <v>0</v>
      </c>
      <c r="N242" s="62"/>
      <c r="O242" s="62"/>
      <c r="P242" s="58"/>
      <c r="Q242" s="88"/>
    </row>
    <row r="243" spans="1:17">
      <c r="A243" s="7" t="s">
        <v>1800</v>
      </c>
      <c r="B243" s="8" t="s">
        <v>13</v>
      </c>
      <c r="C243" s="63">
        <v>2</v>
      </c>
      <c r="D243" s="1" t="s">
        <v>15</v>
      </c>
      <c r="E243" s="97" t="s">
        <v>1805</v>
      </c>
      <c r="F243" s="56" t="s">
        <v>4755</v>
      </c>
      <c r="G243" s="57">
        <v>3</v>
      </c>
      <c r="H243" s="61">
        <v>10.469314079422379</v>
      </c>
      <c r="I243" s="61">
        <v>16.666666666666664</v>
      </c>
      <c r="J243" s="57"/>
      <c r="K243" s="86">
        <v>99.986666666666665</v>
      </c>
      <c r="L243" s="59" t="s">
        <v>4755</v>
      </c>
      <c r="M243" s="58">
        <v>3</v>
      </c>
      <c r="N243" s="62">
        <v>8.59375</v>
      </c>
      <c r="O243" s="62">
        <v>14.482758620689662</v>
      </c>
      <c r="P243" s="62"/>
      <c r="Q243" s="88">
        <v>99.98</v>
      </c>
    </row>
    <row r="244" spans="1:17">
      <c r="A244" s="7" t="s">
        <v>1806</v>
      </c>
      <c r="B244" s="8" t="s">
        <v>13</v>
      </c>
      <c r="C244" s="63">
        <v>2</v>
      </c>
      <c r="D244" s="1" t="s">
        <v>15</v>
      </c>
      <c r="E244" s="97" t="s">
        <v>1811</v>
      </c>
      <c r="F244" s="56"/>
      <c r="G244" s="57">
        <v>0</v>
      </c>
      <c r="H244" s="57"/>
      <c r="I244" s="57"/>
      <c r="J244" s="57"/>
      <c r="K244" s="86"/>
      <c r="L244" s="59"/>
      <c r="M244" s="58">
        <v>0</v>
      </c>
      <c r="N244" s="62"/>
      <c r="O244" s="62"/>
      <c r="P244" s="58"/>
      <c r="Q244" s="88"/>
    </row>
    <row r="245" spans="1:17">
      <c r="A245" s="7" t="s">
        <v>1820</v>
      </c>
      <c r="B245" s="8" t="s">
        <v>64</v>
      </c>
      <c r="C245" s="3">
        <v>70</v>
      </c>
      <c r="D245" s="1" t="s">
        <v>652</v>
      </c>
      <c r="E245" s="97" t="s">
        <v>1825</v>
      </c>
      <c r="F245" s="56" t="s">
        <v>4756</v>
      </c>
      <c r="G245" s="57">
        <v>3</v>
      </c>
      <c r="H245" s="61">
        <v>60.64981949458474</v>
      </c>
      <c r="I245" s="61"/>
      <c r="J245" s="61">
        <v>34.710743801652903</v>
      </c>
      <c r="K245" s="86">
        <v>4.1083333333333334</v>
      </c>
      <c r="L245" s="59" t="s">
        <v>4756</v>
      </c>
      <c r="M245" s="58">
        <v>3</v>
      </c>
      <c r="N245" s="62">
        <v>71.09375</v>
      </c>
      <c r="O245" s="62"/>
      <c r="P245" s="62">
        <v>58.558558558558545</v>
      </c>
      <c r="Q245" s="88">
        <v>2.279666666666667</v>
      </c>
    </row>
    <row r="246" spans="1:17">
      <c r="A246" s="7" t="s">
        <v>1820</v>
      </c>
      <c r="B246" s="8" t="s">
        <v>64</v>
      </c>
      <c r="C246" s="3">
        <v>71</v>
      </c>
      <c r="D246" s="1" t="s">
        <v>66</v>
      </c>
      <c r="E246" s="97" t="s">
        <v>1826</v>
      </c>
      <c r="F246" s="56" t="s">
        <v>4756</v>
      </c>
      <c r="G246" s="57">
        <v>2</v>
      </c>
      <c r="H246" s="61">
        <v>54.873646209386216</v>
      </c>
      <c r="I246" s="61"/>
      <c r="J246" s="61">
        <v>27.272727272727273</v>
      </c>
      <c r="K246" s="86">
        <v>8.0975000000000001</v>
      </c>
      <c r="L246" s="59" t="s">
        <v>4756</v>
      </c>
      <c r="M246" s="58">
        <v>2</v>
      </c>
      <c r="N246" s="62">
        <v>55.46875</v>
      </c>
      <c r="O246" s="62"/>
      <c r="P246" s="62">
        <v>31.531531531531524</v>
      </c>
      <c r="Q246" s="88">
        <v>6.4864999999999995</v>
      </c>
    </row>
    <row r="247" spans="1:17">
      <c r="A247" s="7" t="s">
        <v>1827</v>
      </c>
      <c r="B247" s="8" t="s">
        <v>1831</v>
      </c>
      <c r="C247" s="63">
        <v>2</v>
      </c>
      <c r="D247" s="1" t="s">
        <v>15</v>
      </c>
      <c r="E247" s="97" t="s">
        <v>1833</v>
      </c>
      <c r="F247" s="56" t="s">
        <v>4755</v>
      </c>
      <c r="G247" s="57">
        <v>0</v>
      </c>
      <c r="H247" s="57"/>
      <c r="I247" s="57"/>
      <c r="J247" s="57"/>
      <c r="K247" s="86"/>
      <c r="L247" s="59"/>
      <c r="M247" s="58">
        <v>0</v>
      </c>
      <c r="N247" s="62"/>
      <c r="O247" s="62"/>
      <c r="P247" s="58"/>
      <c r="Q247" s="88"/>
    </row>
    <row r="248" spans="1:17">
      <c r="A248" s="7" t="s">
        <v>1834</v>
      </c>
      <c r="B248" s="8" t="s">
        <v>64</v>
      </c>
      <c r="C248" s="3">
        <v>38</v>
      </c>
      <c r="D248" s="1" t="s">
        <v>66</v>
      </c>
      <c r="E248" s="97" t="s">
        <v>1841</v>
      </c>
      <c r="F248" s="56"/>
      <c r="G248" s="57">
        <v>0</v>
      </c>
      <c r="H248" s="57"/>
      <c r="I248" s="57"/>
      <c r="J248" s="57"/>
      <c r="K248" s="86"/>
      <c r="L248" s="59" t="s">
        <v>4756</v>
      </c>
      <c r="M248" s="58">
        <v>0</v>
      </c>
      <c r="N248" s="62"/>
      <c r="O248" s="62"/>
      <c r="P248" s="58"/>
      <c r="Q248" s="88"/>
    </row>
    <row r="249" spans="1:17">
      <c r="A249" s="7" t="s">
        <v>1834</v>
      </c>
      <c r="B249" s="8" t="s">
        <v>64</v>
      </c>
      <c r="C249" s="3">
        <v>39</v>
      </c>
      <c r="D249" s="1" t="s">
        <v>66</v>
      </c>
      <c r="E249" s="97" t="s">
        <v>1839</v>
      </c>
      <c r="F249" s="56" t="s">
        <v>4756</v>
      </c>
      <c r="G249" s="57">
        <v>0</v>
      </c>
      <c r="H249" s="61"/>
      <c r="I249" s="61"/>
      <c r="J249" s="57"/>
      <c r="K249" s="86"/>
      <c r="L249" s="59" t="s">
        <v>4756</v>
      </c>
      <c r="M249" s="58">
        <v>0</v>
      </c>
      <c r="N249" s="62"/>
      <c r="O249" s="62"/>
      <c r="P249" s="58"/>
      <c r="Q249" s="88"/>
    </row>
    <row r="250" spans="1:17">
      <c r="A250" s="7" t="s">
        <v>1834</v>
      </c>
      <c r="B250" s="8" t="s">
        <v>64</v>
      </c>
      <c r="C250" s="3">
        <v>40</v>
      </c>
      <c r="D250" s="1" t="s">
        <v>66</v>
      </c>
      <c r="E250" s="97" t="s">
        <v>1840</v>
      </c>
      <c r="F250" s="56"/>
      <c r="G250" s="57">
        <v>0</v>
      </c>
      <c r="H250" s="57"/>
      <c r="I250" s="57"/>
      <c r="J250" s="57"/>
      <c r="K250" s="86"/>
      <c r="L250" s="59" t="s">
        <v>4756</v>
      </c>
      <c r="M250" s="58">
        <v>0</v>
      </c>
      <c r="N250" s="62"/>
      <c r="O250" s="62"/>
      <c r="P250" s="58"/>
      <c r="Q250" s="88"/>
    </row>
    <row r="251" spans="1:17">
      <c r="A251" s="7" t="s">
        <v>1842</v>
      </c>
      <c r="B251" s="8" t="s">
        <v>64</v>
      </c>
      <c r="C251" s="3">
        <v>59</v>
      </c>
      <c r="D251" s="1" t="s">
        <v>177</v>
      </c>
      <c r="E251" s="97" t="s">
        <v>1847</v>
      </c>
      <c r="F251" s="56" t="s">
        <v>4756</v>
      </c>
      <c r="G251" s="57">
        <v>1</v>
      </c>
      <c r="H251" s="61">
        <v>56.317689530685847</v>
      </c>
      <c r="I251" s="61"/>
      <c r="J251" s="61">
        <v>29.75206611570248</v>
      </c>
      <c r="K251" s="86">
        <v>6.8579999999999997</v>
      </c>
      <c r="L251" s="59"/>
      <c r="M251" s="58">
        <v>0</v>
      </c>
      <c r="N251" s="62"/>
      <c r="O251" s="62"/>
      <c r="P251" s="58"/>
      <c r="Q251" s="88"/>
    </row>
    <row r="252" spans="1:17">
      <c r="A252" s="7" t="s">
        <v>1842</v>
      </c>
      <c r="B252" s="8" t="s">
        <v>64</v>
      </c>
      <c r="C252" s="3">
        <v>60</v>
      </c>
      <c r="D252" s="1" t="s">
        <v>66</v>
      </c>
      <c r="E252" s="97" t="s">
        <v>1848</v>
      </c>
      <c r="F252" s="56" t="s">
        <v>4756</v>
      </c>
      <c r="G252" s="57">
        <v>3</v>
      </c>
      <c r="H252" s="61">
        <v>52.707581227436769</v>
      </c>
      <c r="I252" s="61"/>
      <c r="J252" s="61">
        <v>23.140495867768596</v>
      </c>
      <c r="K252" s="86">
        <v>10.19</v>
      </c>
      <c r="L252" s="59" t="s">
        <v>4756</v>
      </c>
      <c r="M252" s="58">
        <v>3</v>
      </c>
      <c r="N252" s="62">
        <v>50.78125</v>
      </c>
      <c r="O252" s="62"/>
      <c r="P252" s="62">
        <v>22.522522522522518</v>
      </c>
      <c r="Q252" s="88">
        <v>9.9049999999999994</v>
      </c>
    </row>
    <row r="253" spans="1:17">
      <c r="A253" s="7" t="s">
        <v>1842</v>
      </c>
      <c r="B253" s="8" t="s">
        <v>64</v>
      </c>
      <c r="C253" s="3">
        <v>73</v>
      </c>
      <c r="D253" s="1" t="s">
        <v>129</v>
      </c>
      <c r="E253" s="97" t="s">
        <v>1849</v>
      </c>
      <c r="F253" s="56" t="s">
        <v>4756</v>
      </c>
      <c r="G253" s="57">
        <v>1</v>
      </c>
      <c r="H253" s="61">
        <v>81.588447653429739</v>
      </c>
      <c r="I253" s="61"/>
      <c r="J253" s="61">
        <v>70.247933884297623</v>
      </c>
      <c r="K253" s="86">
        <v>1.1759999999999999</v>
      </c>
      <c r="L253" s="59" t="s">
        <v>4756</v>
      </c>
      <c r="M253" s="58">
        <v>0</v>
      </c>
      <c r="N253" s="62"/>
      <c r="O253" s="62"/>
      <c r="P253" s="58"/>
      <c r="Q253" s="88"/>
    </row>
    <row r="254" spans="1:17">
      <c r="A254" s="7" t="s">
        <v>1850</v>
      </c>
      <c r="B254" s="8" t="s">
        <v>40</v>
      </c>
      <c r="C254" s="63">
        <v>2</v>
      </c>
      <c r="D254" s="1" t="s">
        <v>15</v>
      </c>
      <c r="E254" s="97" t="s">
        <v>1854</v>
      </c>
      <c r="F254" s="56" t="s">
        <v>4756</v>
      </c>
      <c r="G254" s="57">
        <v>0</v>
      </c>
      <c r="H254" s="61"/>
      <c r="I254" s="61"/>
      <c r="J254" s="57"/>
      <c r="K254" s="86"/>
      <c r="L254" s="59" t="s">
        <v>4756</v>
      </c>
      <c r="M254" s="58">
        <v>0</v>
      </c>
      <c r="N254" s="62"/>
      <c r="O254" s="62"/>
      <c r="P254" s="58"/>
      <c r="Q254" s="88"/>
    </row>
    <row r="255" spans="1:17">
      <c r="A255" s="7" t="s">
        <v>1855</v>
      </c>
      <c r="B255" s="8" t="s">
        <v>64</v>
      </c>
      <c r="C255" s="3">
        <v>37</v>
      </c>
      <c r="D255" s="1" t="s">
        <v>170</v>
      </c>
      <c r="E255" s="97" t="s">
        <v>1859</v>
      </c>
      <c r="F255" s="56" t="s">
        <v>4756</v>
      </c>
      <c r="G255" s="57">
        <v>1</v>
      </c>
      <c r="H255" s="61">
        <v>99.277978339350568</v>
      </c>
      <c r="I255" s="61"/>
      <c r="J255" s="61">
        <v>99.17355371900824</v>
      </c>
      <c r="K255" s="86">
        <v>0.1033</v>
      </c>
      <c r="L255" s="59" t="s">
        <v>4756</v>
      </c>
      <c r="M255" s="58">
        <v>1</v>
      </c>
      <c r="N255" s="62">
        <v>80.46875</v>
      </c>
      <c r="O255" s="62"/>
      <c r="P255" s="62">
        <v>70.270270270270302</v>
      </c>
      <c r="Q255" s="88">
        <v>1.4610000000000001</v>
      </c>
    </row>
    <row r="256" spans="1:17">
      <c r="A256" s="7" t="s">
        <v>1866</v>
      </c>
      <c r="B256" s="8" t="s">
        <v>13</v>
      </c>
      <c r="C256" s="63">
        <v>2</v>
      </c>
      <c r="D256" s="1" t="s">
        <v>15</v>
      </c>
      <c r="E256" s="97" t="s">
        <v>1871</v>
      </c>
      <c r="F256" s="56" t="s">
        <v>4755</v>
      </c>
      <c r="G256" s="57">
        <v>0</v>
      </c>
      <c r="H256" s="61"/>
      <c r="I256" s="61"/>
      <c r="J256" s="57"/>
      <c r="K256" s="86"/>
      <c r="L256" s="59" t="s">
        <v>4755</v>
      </c>
      <c r="M256" s="58">
        <v>0</v>
      </c>
      <c r="N256" s="62"/>
      <c r="O256" s="62"/>
      <c r="P256" s="58"/>
      <c r="Q256" s="88"/>
    </row>
    <row r="257" spans="1:17">
      <c r="A257" s="7" t="s">
        <v>1872</v>
      </c>
      <c r="B257" s="8" t="s">
        <v>13</v>
      </c>
      <c r="C257" s="63">
        <v>2</v>
      </c>
      <c r="D257" s="1" t="s">
        <v>15</v>
      </c>
      <c r="E257" s="97" t="s">
        <v>1877</v>
      </c>
      <c r="F257" s="56" t="s">
        <v>4755</v>
      </c>
      <c r="G257" s="57">
        <v>0</v>
      </c>
      <c r="H257" s="57"/>
      <c r="I257" s="57"/>
      <c r="J257" s="57"/>
      <c r="K257" s="86"/>
      <c r="L257" s="59" t="s">
        <v>4755</v>
      </c>
      <c r="M257" s="58">
        <v>1</v>
      </c>
      <c r="N257" s="62">
        <v>32.421875</v>
      </c>
      <c r="O257" s="62">
        <v>53.793103448275893</v>
      </c>
      <c r="P257" s="62"/>
      <c r="Q257" s="88">
        <v>99.03</v>
      </c>
    </row>
    <row r="258" spans="1:17">
      <c r="A258" s="7" t="s">
        <v>1878</v>
      </c>
      <c r="B258" s="8" t="s">
        <v>104</v>
      </c>
      <c r="C258" s="63">
        <v>1</v>
      </c>
      <c r="D258" s="1" t="s">
        <v>34</v>
      </c>
      <c r="E258" s="97" t="s">
        <v>1883</v>
      </c>
      <c r="F258" s="56" t="s">
        <v>4755</v>
      </c>
      <c r="G258" s="57">
        <v>1</v>
      </c>
      <c r="H258" s="61">
        <v>12.274368231046926</v>
      </c>
      <c r="I258" s="61">
        <v>19.871794871794876</v>
      </c>
      <c r="J258" s="57"/>
      <c r="K258" s="86">
        <v>99.98</v>
      </c>
      <c r="L258" s="59" t="s">
        <v>4755</v>
      </c>
      <c r="M258" s="58">
        <v>1</v>
      </c>
      <c r="N258" s="62">
        <v>3.515625</v>
      </c>
      <c r="O258" s="62">
        <v>6.2068965517241388</v>
      </c>
      <c r="P258" s="62"/>
      <c r="Q258" s="88">
        <v>99.99</v>
      </c>
    </row>
    <row r="259" spans="1:17">
      <c r="A259" s="7" t="s">
        <v>1884</v>
      </c>
      <c r="B259" s="8" t="s">
        <v>64</v>
      </c>
      <c r="C259" s="3">
        <v>48</v>
      </c>
      <c r="D259" s="1" t="s">
        <v>66</v>
      </c>
      <c r="E259" s="97" t="s">
        <v>1888</v>
      </c>
      <c r="F259" s="56" t="s">
        <v>4756</v>
      </c>
      <c r="G259" s="57">
        <v>0</v>
      </c>
      <c r="H259" s="57"/>
      <c r="I259" s="57"/>
      <c r="J259" s="57"/>
      <c r="K259" s="86"/>
      <c r="L259" s="59"/>
      <c r="M259" s="58">
        <v>0</v>
      </c>
      <c r="N259" s="62"/>
      <c r="O259" s="62"/>
      <c r="P259" s="58"/>
      <c r="Q259" s="88"/>
    </row>
    <row r="260" spans="1:17">
      <c r="A260" s="7" t="s">
        <v>1895</v>
      </c>
      <c r="B260" s="8" t="s">
        <v>13</v>
      </c>
      <c r="C260" s="63">
        <v>2</v>
      </c>
      <c r="D260" s="1" t="s">
        <v>15</v>
      </c>
      <c r="E260" s="97" t="s">
        <v>1900</v>
      </c>
      <c r="F260" s="56" t="s">
        <v>4755</v>
      </c>
      <c r="G260" s="57">
        <v>2</v>
      </c>
      <c r="H260" s="61">
        <v>6.1371841155234641</v>
      </c>
      <c r="I260" s="61">
        <v>9.6153846153846168</v>
      </c>
      <c r="J260" s="57"/>
      <c r="K260" s="86">
        <v>99.990000000000009</v>
      </c>
      <c r="L260" s="59" t="s">
        <v>4755</v>
      </c>
      <c r="M260" s="58">
        <v>2</v>
      </c>
      <c r="N260" s="62">
        <v>9.375</v>
      </c>
      <c r="O260" s="62">
        <v>15.172413793103456</v>
      </c>
      <c r="P260" s="62"/>
      <c r="Q260" s="88">
        <v>99.97999999999999</v>
      </c>
    </row>
    <row r="261" spans="1:17">
      <c r="A261" s="7" t="s">
        <v>1901</v>
      </c>
      <c r="B261" s="8" t="s">
        <v>224</v>
      </c>
      <c r="C261" s="63">
        <v>1</v>
      </c>
      <c r="D261" s="1" t="s">
        <v>34</v>
      </c>
      <c r="E261" s="97" t="s">
        <v>1906</v>
      </c>
      <c r="F261" s="56" t="s">
        <v>4755</v>
      </c>
      <c r="G261" s="57">
        <v>1</v>
      </c>
      <c r="H261" s="61">
        <v>1.4440433212996391</v>
      </c>
      <c r="I261" s="61">
        <v>2.5641025641025643</v>
      </c>
      <c r="J261" s="57"/>
      <c r="K261" s="86">
        <v>100</v>
      </c>
      <c r="L261" s="59"/>
      <c r="M261" s="58">
        <v>0</v>
      </c>
      <c r="N261" s="62"/>
      <c r="O261" s="62"/>
      <c r="P261" s="58"/>
      <c r="Q261" s="88"/>
    </row>
    <row r="262" spans="1:17">
      <c r="A262" s="7" t="s">
        <v>1912</v>
      </c>
      <c r="B262" s="8" t="s">
        <v>64</v>
      </c>
      <c r="C262" s="3">
        <v>56</v>
      </c>
      <c r="D262" s="1" t="s">
        <v>231</v>
      </c>
      <c r="E262" s="97" t="s">
        <v>1916</v>
      </c>
      <c r="F262" s="56" t="s">
        <v>4756</v>
      </c>
      <c r="G262" s="57">
        <v>0</v>
      </c>
      <c r="H262" s="57"/>
      <c r="I262" s="57"/>
      <c r="J262" s="57"/>
      <c r="K262" s="86"/>
      <c r="L262" s="59" t="s">
        <v>4756</v>
      </c>
      <c r="M262" s="58">
        <v>0</v>
      </c>
      <c r="N262" s="62"/>
      <c r="O262" s="62"/>
      <c r="P262" s="58"/>
      <c r="Q262" s="88"/>
    </row>
    <row r="263" spans="1:17">
      <c r="A263" s="7" t="s">
        <v>1917</v>
      </c>
      <c r="B263" s="8" t="s">
        <v>13</v>
      </c>
      <c r="C263" s="63">
        <v>2</v>
      </c>
      <c r="D263" s="1" t="s">
        <v>15</v>
      </c>
      <c r="E263" s="97" t="s">
        <v>1921</v>
      </c>
      <c r="F263" s="56" t="s">
        <v>4756</v>
      </c>
      <c r="G263" s="57">
        <v>0</v>
      </c>
      <c r="H263" s="61"/>
      <c r="I263" s="61"/>
      <c r="J263" s="57"/>
      <c r="K263" s="86"/>
      <c r="L263" s="59" t="s">
        <v>4756</v>
      </c>
      <c r="M263" s="58">
        <v>1</v>
      </c>
      <c r="N263" s="62">
        <v>79.6875</v>
      </c>
      <c r="O263" s="62">
        <v>87.586206896551772</v>
      </c>
      <c r="P263" s="62"/>
      <c r="Q263" s="88">
        <v>1.4910000000000001</v>
      </c>
    </row>
    <row r="264" spans="1:17">
      <c r="A264" s="7" t="s">
        <v>1935</v>
      </c>
      <c r="B264" s="8" t="s">
        <v>13</v>
      </c>
      <c r="C264" s="63">
        <v>2</v>
      </c>
      <c r="D264" s="1" t="s">
        <v>15</v>
      </c>
      <c r="E264" s="97" t="s">
        <v>1940</v>
      </c>
      <c r="F264" s="56" t="s">
        <v>4755</v>
      </c>
      <c r="G264" s="57">
        <v>2</v>
      </c>
      <c r="H264" s="61">
        <v>7.2202166064981927</v>
      </c>
      <c r="I264" s="61">
        <v>11.538461538461538</v>
      </c>
      <c r="J264" s="57"/>
      <c r="K264" s="86">
        <v>99.99</v>
      </c>
      <c r="L264" s="59" t="s">
        <v>4755</v>
      </c>
      <c r="M264" s="58">
        <v>3</v>
      </c>
      <c r="N264" s="62">
        <v>18.359375</v>
      </c>
      <c r="O264" s="62">
        <v>29.655172413793121</v>
      </c>
      <c r="P264" s="62"/>
      <c r="Q264" s="88">
        <v>99.820000000000007</v>
      </c>
    </row>
    <row r="265" spans="1:17">
      <c r="A265" s="7" t="s">
        <v>1941</v>
      </c>
      <c r="B265" s="8" t="s">
        <v>13</v>
      </c>
      <c r="C265" s="63">
        <v>2</v>
      </c>
      <c r="D265" s="1" t="s">
        <v>15</v>
      </c>
      <c r="E265" s="97" t="s">
        <v>1945</v>
      </c>
      <c r="F265" s="56" t="s">
        <v>4755</v>
      </c>
      <c r="G265" s="57">
        <v>0</v>
      </c>
      <c r="H265" s="61"/>
      <c r="I265" s="61"/>
      <c r="J265" s="57"/>
      <c r="K265" s="86"/>
      <c r="L265" s="59" t="s">
        <v>4755</v>
      </c>
      <c r="M265" s="58">
        <v>0</v>
      </c>
      <c r="N265" s="62"/>
      <c r="O265" s="62"/>
      <c r="P265" s="58"/>
      <c r="Q265" s="88"/>
    </row>
    <row r="266" spans="1:17">
      <c r="A266" s="7" t="s">
        <v>1946</v>
      </c>
      <c r="B266" s="8" t="s">
        <v>64</v>
      </c>
      <c r="C266" s="3">
        <v>43</v>
      </c>
      <c r="D266" s="1" t="s">
        <v>66</v>
      </c>
      <c r="E266" s="97" t="s">
        <v>1951</v>
      </c>
      <c r="F266" s="56"/>
      <c r="G266" s="57">
        <v>0</v>
      </c>
      <c r="H266" s="57"/>
      <c r="I266" s="57"/>
      <c r="J266" s="57"/>
      <c r="K266" s="86"/>
      <c r="L266" s="59"/>
      <c r="M266" s="58">
        <v>0</v>
      </c>
      <c r="N266" s="62"/>
      <c r="O266" s="62"/>
      <c r="P266" s="58"/>
      <c r="Q266" s="88"/>
    </row>
    <row r="267" spans="1:17">
      <c r="A267" s="7" t="s">
        <v>1952</v>
      </c>
      <c r="B267" s="8" t="s">
        <v>697</v>
      </c>
      <c r="C267" s="63">
        <v>2</v>
      </c>
      <c r="D267" s="1" t="s">
        <v>15</v>
      </c>
      <c r="E267" s="97" t="s">
        <v>1957</v>
      </c>
      <c r="F267" s="56" t="s">
        <v>4756</v>
      </c>
      <c r="G267" s="57">
        <v>0</v>
      </c>
      <c r="H267" s="61"/>
      <c r="I267" s="61"/>
      <c r="J267" s="57"/>
      <c r="K267" s="86"/>
      <c r="L267" s="59" t="s">
        <v>4756</v>
      </c>
      <c r="M267" s="58">
        <v>0</v>
      </c>
      <c r="N267" s="62"/>
      <c r="O267" s="62"/>
      <c r="P267" s="58"/>
      <c r="Q267" s="88"/>
    </row>
    <row r="268" spans="1:17">
      <c r="A268" s="7" t="s">
        <v>1958</v>
      </c>
      <c r="B268" s="8" t="s">
        <v>13</v>
      </c>
      <c r="C268" s="63">
        <v>2</v>
      </c>
      <c r="D268" s="1" t="s">
        <v>15</v>
      </c>
      <c r="E268" s="97" t="s">
        <v>1962</v>
      </c>
      <c r="F268" s="56" t="s">
        <v>4756</v>
      </c>
      <c r="G268" s="57">
        <v>1</v>
      </c>
      <c r="H268" s="61">
        <v>86.281588447653633</v>
      </c>
      <c r="I268" s="61">
        <v>94.230769230769042</v>
      </c>
      <c r="J268" s="57"/>
      <c r="K268" s="86">
        <v>0.88570000000000004</v>
      </c>
      <c r="L268" s="59" t="s">
        <v>4756</v>
      </c>
      <c r="M268" s="58">
        <v>1</v>
      </c>
      <c r="N268" s="62">
        <v>87.890625</v>
      </c>
      <c r="O268" s="62">
        <v>92.413793103448327</v>
      </c>
      <c r="P268" s="62"/>
      <c r="Q268" s="88">
        <v>0.96540000000000004</v>
      </c>
    </row>
    <row r="269" spans="1:17">
      <c r="A269" s="7" t="s">
        <v>1969</v>
      </c>
      <c r="B269" s="8" t="s">
        <v>155</v>
      </c>
      <c r="C269" s="63">
        <v>2</v>
      </c>
      <c r="D269" s="1" t="s">
        <v>15</v>
      </c>
      <c r="E269" s="97" t="s">
        <v>1973</v>
      </c>
      <c r="F269" s="56" t="s">
        <v>4755</v>
      </c>
      <c r="G269" s="57">
        <v>1</v>
      </c>
      <c r="H269" s="61">
        <v>1.8050541516245489</v>
      </c>
      <c r="I269" s="61">
        <v>3.2051282051282053</v>
      </c>
      <c r="J269" s="57"/>
      <c r="K269" s="86">
        <v>100</v>
      </c>
      <c r="L269" s="59" t="s">
        <v>4755</v>
      </c>
      <c r="M269" s="58">
        <v>0</v>
      </c>
      <c r="N269" s="62"/>
      <c r="O269" s="62"/>
      <c r="P269" s="58"/>
      <c r="Q269" s="88"/>
    </row>
    <row r="270" spans="1:17">
      <c r="A270" s="7" t="s">
        <v>1980</v>
      </c>
      <c r="B270" s="8" t="s">
        <v>64</v>
      </c>
      <c r="C270" s="3">
        <v>50</v>
      </c>
      <c r="D270" s="1" t="s">
        <v>15</v>
      </c>
      <c r="E270" s="97" t="s">
        <v>1985</v>
      </c>
      <c r="F270" s="56" t="s">
        <v>4755</v>
      </c>
      <c r="G270" s="57">
        <v>0</v>
      </c>
      <c r="H270" s="61"/>
      <c r="I270" s="61"/>
      <c r="J270" s="57"/>
      <c r="K270" s="86"/>
      <c r="L270" s="59" t="s">
        <v>4755</v>
      </c>
      <c r="M270" s="58">
        <v>0</v>
      </c>
      <c r="N270" s="62"/>
      <c r="O270" s="62"/>
      <c r="P270" s="58"/>
      <c r="Q270" s="88"/>
    </row>
    <row r="271" spans="1:17">
      <c r="A271" s="7" t="s">
        <v>1986</v>
      </c>
      <c r="B271" s="8" t="s">
        <v>64</v>
      </c>
      <c r="C271" s="3">
        <v>80</v>
      </c>
      <c r="D271" s="1" t="s">
        <v>15</v>
      </c>
      <c r="E271" s="97" t="s">
        <v>1991</v>
      </c>
      <c r="F271" s="56" t="s">
        <v>4756</v>
      </c>
      <c r="G271" s="57">
        <v>0</v>
      </c>
      <c r="H271" s="61"/>
      <c r="I271" s="61"/>
      <c r="J271" s="57"/>
      <c r="K271" s="86"/>
      <c r="L271" s="59"/>
      <c r="M271" s="58">
        <v>0</v>
      </c>
      <c r="N271" s="62"/>
      <c r="O271" s="62"/>
      <c r="P271" s="58"/>
      <c r="Q271" s="88"/>
    </row>
    <row r="272" spans="1:17">
      <c r="A272" s="7" t="s">
        <v>1992</v>
      </c>
      <c r="B272" s="8" t="s">
        <v>966</v>
      </c>
      <c r="C272" s="63">
        <v>2</v>
      </c>
      <c r="D272" s="1" t="s">
        <v>15</v>
      </c>
      <c r="E272" s="97" t="s">
        <v>1997</v>
      </c>
      <c r="F272" s="56" t="s">
        <v>4755</v>
      </c>
      <c r="G272" s="57">
        <v>0</v>
      </c>
      <c r="H272" s="57"/>
      <c r="I272" s="57"/>
      <c r="J272" s="57"/>
      <c r="K272" s="86"/>
      <c r="L272" s="59"/>
      <c r="M272" s="58">
        <v>0</v>
      </c>
      <c r="N272" s="62"/>
      <c r="O272" s="62"/>
      <c r="P272" s="58"/>
      <c r="Q272" s="88"/>
    </row>
    <row r="273" spans="1:17">
      <c r="A273" s="7" t="s">
        <v>1998</v>
      </c>
      <c r="B273" s="8" t="s">
        <v>104</v>
      </c>
      <c r="C273" s="63">
        <v>2</v>
      </c>
      <c r="D273" s="1" t="s">
        <v>15</v>
      </c>
      <c r="E273" s="97" t="s">
        <v>2003</v>
      </c>
      <c r="F273" s="56" t="s">
        <v>4756</v>
      </c>
      <c r="G273" s="57">
        <v>3</v>
      </c>
      <c r="H273" s="61">
        <v>78.70036101083042</v>
      </c>
      <c r="I273" s="61">
        <v>88.461538461538325</v>
      </c>
      <c r="J273" s="57"/>
      <c r="K273" s="86">
        <v>1.423</v>
      </c>
      <c r="L273" s="59" t="s">
        <v>4756</v>
      </c>
      <c r="M273" s="58">
        <v>3</v>
      </c>
      <c r="N273" s="62">
        <v>93.359375</v>
      </c>
      <c r="O273" s="62">
        <v>95.862068965517295</v>
      </c>
      <c r="P273" s="62"/>
      <c r="Q273" s="88">
        <v>0.5918133333333333</v>
      </c>
    </row>
    <row r="274" spans="1:17">
      <c r="A274" s="7" t="s">
        <v>2015</v>
      </c>
      <c r="B274" s="8" t="s">
        <v>13</v>
      </c>
      <c r="C274" s="63">
        <v>2</v>
      </c>
      <c r="D274" s="1" t="s">
        <v>15</v>
      </c>
      <c r="E274" s="97" t="s">
        <v>2019</v>
      </c>
      <c r="F274" s="56" t="s">
        <v>4755</v>
      </c>
      <c r="G274" s="57">
        <v>2</v>
      </c>
      <c r="H274" s="61">
        <v>40.794223826714813</v>
      </c>
      <c r="I274" s="61">
        <v>67.948717948717999</v>
      </c>
      <c r="J274" s="57"/>
      <c r="K274" s="86">
        <v>95.98</v>
      </c>
      <c r="L274" s="59" t="s">
        <v>4755</v>
      </c>
      <c r="M274" s="58">
        <v>3</v>
      </c>
      <c r="N274" s="62">
        <v>39.453125</v>
      </c>
      <c r="O274" s="62">
        <v>65.517241379310377</v>
      </c>
      <c r="P274" s="62"/>
      <c r="Q274" s="88">
        <v>96.88</v>
      </c>
    </row>
    <row r="275" spans="1:17">
      <c r="A275" s="7" t="s">
        <v>2027</v>
      </c>
      <c r="B275" s="8" t="s">
        <v>224</v>
      </c>
      <c r="C275" s="63">
        <v>2</v>
      </c>
      <c r="D275" s="1" t="s">
        <v>15</v>
      </c>
      <c r="E275" s="97" t="s">
        <v>2031</v>
      </c>
      <c r="F275" s="56" t="s">
        <v>4755</v>
      </c>
      <c r="G275" s="57">
        <v>0</v>
      </c>
      <c r="H275" s="61"/>
      <c r="I275" s="61"/>
      <c r="J275" s="57"/>
      <c r="K275" s="86"/>
      <c r="L275" s="59" t="s">
        <v>4755</v>
      </c>
      <c r="M275" s="58">
        <v>0</v>
      </c>
      <c r="N275" s="62"/>
      <c r="O275" s="62"/>
      <c r="P275" s="58"/>
      <c r="Q275" s="88"/>
    </row>
    <row r="276" spans="1:17">
      <c r="A276" s="7" t="s">
        <v>2037</v>
      </c>
      <c r="B276" s="8" t="s">
        <v>64</v>
      </c>
      <c r="C276" s="3">
        <v>48</v>
      </c>
      <c r="D276" s="1" t="s">
        <v>8</v>
      </c>
      <c r="E276" s="97" t="s">
        <v>2042</v>
      </c>
      <c r="F276" s="56"/>
      <c r="G276" s="57">
        <v>0</v>
      </c>
      <c r="H276" s="61"/>
      <c r="I276" s="61"/>
      <c r="J276" s="57"/>
      <c r="K276" s="86"/>
      <c r="L276" s="59" t="s">
        <v>4756</v>
      </c>
      <c r="M276" s="58">
        <v>2</v>
      </c>
      <c r="N276" s="62">
        <v>58.203125</v>
      </c>
      <c r="O276" s="62"/>
      <c r="P276" s="62">
        <v>36.03603603603603</v>
      </c>
      <c r="Q276" s="88">
        <v>5.141</v>
      </c>
    </row>
    <row r="277" spans="1:17">
      <c r="A277" s="7" t="s">
        <v>2043</v>
      </c>
      <c r="B277" s="8" t="s">
        <v>13</v>
      </c>
      <c r="C277" s="63">
        <v>2</v>
      </c>
      <c r="D277" s="1" t="s">
        <v>15</v>
      </c>
      <c r="E277" s="97" t="s">
        <v>2048</v>
      </c>
      <c r="F277" s="56"/>
      <c r="G277" s="57">
        <v>0</v>
      </c>
      <c r="H277" s="57"/>
      <c r="I277" s="57"/>
      <c r="J277" s="57"/>
      <c r="K277" s="86"/>
      <c r="L277" s="59" t="s">
        <v>4755</v>
      </c>
      <c r="M277" s="58">
        <v>0</v>
      </c>
      <c r="N277" s="62"/>
      <c r="O277" s="62"/>
      <c r="P277" s="58"/>
      <c r="Q277" s="88"/>
    </row>
    <row r="278" spans="1:17">
      <c r="A278" s="7" t="s">
        <v>2055</v>
      </c>
      <c r="B278" s="8" t="s">
        <v>64</v>
      </c>
      <c r="C278" s="3">
        <v>57</v>
      </c>
      <c r="D278" s="1" t="s">
        <v>143</v>
      </c>
      <c r="E278" s="97" t="s">
        <v>2060</v>
      </c>
      <c r="F278" s="56"/>
      <c r="G278" s="57">
        <v>0</v>
      </c>
      <c r="H278" s="61"/>
      <c r="I278" s="61"/>
      <c r="J278" s="57"/>
      <c r="K278" s="86"/>
      <c r="L278" s="59" t="s">
        <v>4755</v>
      </c>
      <c r="M278" s="58">
        <v>1</v>
      </c>
      <c r="N278" s="62">
        <v>24.609375</v>
      </c>
      <c r="O278" s="62"/>
      <c r="P278" s="62">
        <v>4.5045045045045047</v>
      </c>
      <c r="Q278" s="88">
        <v>99.59</v>
      </c>
    </row>
    <row r="279" spans="1:17">
      <c r="A279" s="7" t="s">
        <v>2061</v>
      </c>
      <c r="B279" s="8" t="s">
        <v>13</v>
      </c>
      <c r="C279" s="63">
        <v>2</v>
      </c>
      <c r="D279" s="1" t="s">
        <v>15</v>
      </c>
      <c r="E279" s="97" t="s">
        <v>2065</v>
      </c>
      <c r="F279" s="56" t="s">
        <v>4755</v>
      </c>
      <c r="G279" s="57">
        <v>3</v>
      </c>
      <c r="H279" s="61">
        <v>10.830324909747288</v>
      </c>
      <c r="I279" s="61">
        <v>17.307692307692307</v>
      </c>
      <c r="J279" s="57"/>
      <c r="K279" s="86">
        <v>99.986666666666665</v>
      </c>
      <c r="L279" s="59" t="s">
        <v>4755</v>
      </c>
      <c r="M279" s="58">
        <v>3</v>
      </c>
      <c r="N279" s="62">
        <v>6.25</v>
      </c>
      <c r="O279" s="62">
        <v>10.3448275862069</v>
      </c>
      <c r="P279" s="62"/>
      <c r="Q279" s="88">
        <v>99.986666666666679</v>
      </c>
    </row>
    <row r="280" spans="1:17">
      <c r="A280" s="7" t="s">
        <v>2072</v>
      </c>
      <c r="B280" s="8" t="s">
        <v>13</v>
      </c>
      <c r="C280" s="63">
        <v>1</v>
      </c>
      <c r="D280" s="1" t="s">
        <v>34</v>
      </c>
      <c r="E280" s="97" t="s">
        <v>2076</v>
      </c>
      <c r="F280" s="56" t="s">
        <v>4755</v>
      </c>
      <c r="G280" s="57">
        <v>1</v>
      </c>
      <c r="H280" s="61">
        <v>2.1660649819494586</v>
      </c>
      <c r="I280" s="61">
        <v>3.8461538461538463</v>
      </c>
      <c r="J280" s="57"/>
      <c r="K280" s="86">
        <v>100</v>
      </c>
      <c r="L280" s="59" t="s">
        <v>4755</v>
      </c>
      <c r="M280" s="58">
        <v>0</v>
      </c>
      <c r="N280" s="62"/>
      <c r="O280" s="62"/>
      <c r="P280" s="58"/>
      <c r="Q280" s="88"/>
    </row>
    <row r="281" spans="1:17">
      <c r="A281" s="7" t="s">
        <v>2077</v>
      </c>
      <c r="B281" s="8" t="s">
        <v>13</v>
      </c>
      <c r="C281" s="63">
        <v>2</v>
      </c>
      <c r="D281" s="1" t="s">
        <v>15</v>
      </c>
      <c r="E281" s="97" t="s">
        <v>2081</v>
      </c>
      <c r="F281" s="56" t="s">
        <v>4756</v>
      </c>
      <c r="G281" s="57">
        <v>3</v>
      </c>
      <c r="H281" s="61">
        <v>94.584837545126675</v>
      </c>
      <c r="I281" s="61">
        <v>98.076923076922853</v>
      </c>
      <c r="J281" s="57"/>
      <c r="K281" s="86">
        <v>0.47059999999999996</v>
      </c>
      <c r="L281" s="59" t="s">
        <v>4756</v>
      </c>
      <c r="M281" s="58">
        <v>3</v>
      </c>
      <c r="N281" s="62">
        <v>98.4375</v>
      </c>
      <c r="O281" s="62">
        <v>98.62068965517247</v>
      </c>
      <c r="P281" s="62"/>
      <c r="Q281" s="88">
        <v>0.32988000000000001</v>
      </c>
    </row>
    <row r="282" spans="1:17">
      <c r="A282" s="7" t="s">
        <v>2082</v>
      </c>
      <c r="B282" s="8" t="s">
        <v>13</v>
      </c>
      <c r="C282" s="63">
        <v>2</v>
      </c>
      <c r="D282" s="1" t="s">
        <v>15</v>
      </c>
      <c r="E282" s="97" t="s">
        <v>2086</v>
      </c>
      <c r="F282" s="56" t="s">
        <v>4755</v>
      </c>
      <c r="G282" s="57">
        <v>3</v>
      </c>
      <c r="H282" s="61">
        <v>14.801444043321293</v>
      </c>
      <c r="I282" s="61">
        <v>24.358974358974372</v>
      </c>
      <c r="J282" s="57"/>
      <c r="K282" s="86">
        <v>99.96</v>
      </c>
      <c r="L282" s="59" t="s">
        <v>4755</v>
      </c>
      <c r="M282" s="58">
        <v>3</v>
      </c>
      <c r="N282" s="62">
        <v>10.15625</v>
      </c>
      <c r="O282" s="62">
        <v>16.551724137931043</v>
      </c>
      <c r="P282" s="62"/>
      <c r="Q282" s="88">
        <v>99.970000000000013</v>
      </c>
    </row>
    <row r="283" spans="1:17">
      <c r="A283" s="7" t="s">
        <v>2087</v>
      </c>
      <c r="B283" s="8" t="s">
        <v>97</v>
      </c>
      <c r="C283" s="63">
        <v>1</v>
      </c>
      <c r="D283" s="1" t="s">
        <v>34</v>
      </c>
      <c r="E283" s="97" t="s">
        <v>2092</v>
      </c>
      <c r="F283" s="56" t="s">
        <v>4755</v>
      </c>
      <c r="G283" s="57">
        <v>1</v>
      </c>
      <c r="H283" s="61">
        <v>2.5270758122743686</v>
      </c>
      <c r="I283" s="61">
        <v>4.4871794871794872</v>
      </c>
      <c r="J283" s="57"/>
      <c r="K283" s="86">
        <v>100</v>
      </c>
      <c r="L283" s="59"/>
      <c r="M283" s="58">
        <v>0</v>
      </c>
      <c r="N283" s="62"/>
      <c r="O283" s="62"/>
      <c r="P283" s="58"/>
      <c r="Q283" s="88"/>
    </row>
    <row r="284" spans="1:17">
      <c r="A284" s="7" t="s">
        <v>2093</v>
      </c>
      <c r="B284" s="8" t="s">
        <v>224</v>
      </c>
      <c r="C284" s="63">
        <v>2</v>
      </c>
      <c r="D284" s="1" t="s">
        <v>15</v>
      </c>
      <c r="E284" s="97" t="s">
        <v>2098</v>
      </c>
      <c r="F284" s="56" t="s">
        <v>4755</v>
      </c>
      <c r="G284" s="57">
        <v>1</v>
      </c>
      <c r="H284" s="61">
        <v>42.238267148014444</v>
      </c>
      <c r="I284" s="61">
        <v>69.871794871794904</v>
      </c>
      <c r="J284" s="57"/>
      <c r="K284" s="86">
        <v>94.8</v>
      </c>
      <c r="L284" s="59"/>
      <c r="M284" s="58">
        <v>0</v>
      </c>
      <c r="N284" s="62"/>
      <c r="O284" s="62"/>
      <c r="P284" s="58"/>
      <c r="Q284" s="88"/>
    </row>
    <row r="285" spans="1:17">
      <c r="A285" s="7" t="s">
        <v>2099</v>
      </c>
      <c r="B285" s="8" t="s">
        <v>13</v>
      </c>
      <c r="C285" s="63">
        <v>2</v>
      </c>
      <c r="D285" s="1" t="s">
        <v>15</v>
      </c>
      <c r="E285" s="97" t="s">
        <v>2103</v>
      </c>
      <c r="F285" s="56" t="s">
        <v>4756</v>
      </c>
      <c r="G285" s="57">
        <v>2</v>
      </c>
      <c r="H285" s="61">
        <v>72.563176895306867</v>
      </c>
      <c r="I285" s="61">
        <v>85.256410256410149</v>
      </c>
      <c r="J285" s="57"/>
      <c r="K285" s="86">
        <v>2.0590000000000002</v>
      </c>
      <c r="L285" s="59" t="s">
        <v>4756</v>
      </c>
      <c r="M285" s="58">
        <v>2</v>
      </c>
      <c r="N285" s="62">
        <v>73.828125</v>
      </c>
      <c r="O285" s="62">
        <v>82.758620689655217</v>
      </c>
      <c r="P285" s="62"/>
      <c r="Q285" s="88">
        <v>1.9565000000000001</v>
      </c>
    </row>
    <row r="286" spans="1:17">
      <c r="A286" s="7" t="s">
        <v>2104</v>
      </c>
      <c r="B286" s="8" t="s">
        <v>40</v>
      </c>
      <c r="C286" s="63">
        <v>2</v>
      </c>
      <c r="D286" s="1" t="s">
        <v>15</v>
      </c>
      <c r="E286" s="97" t="s">
        <v>2108</v>
      </c>
      <c r="F286" s="56"/>
      <c r="G286" s="57">
        <v>0</v>
      </c>
      <c r="H286" s="61"/>
      <c r="I286" s="61"/>
      <c r="J286" s="57"/>
      <c r="K286" s="86"/>
      <c r="L286" s="59"/>
      <c r="M286" s="58">
        <v>0</v>
      </c>
      <c r="N286" s="62"/>
      <c r="O286" s="62"/>
      <c r="P286" s="58"/>
      <c r="Q286" s="88"/>
    </row>
    <row r="287" spans="1:17">
      <c r="A287" s="7" t="s">
        <v>2109</v>
      </c>
      <c r="B287" s="8" t="s">
        <v>27</v>
      </c>
      <c r="C287" s="3">
        <v>25</v>
      </c>
      <c r="D287" s="1" t="s">
        <v>652</v>
      </c>
      <c r="E287" s="97" t="s">
        <v>2113</v>
      </c>
      <c r="F287" s="56" t="s">
        <v>4756</v>
      </c>
      <c r="G287" s="57">
        <v>1</v>
      </c>
      <c r="H287" s="61">
        <v>89.169675090252952</v>
      </c>
      <c r="I287" s="61"/>
      <c r="J287" s="61">
        <v>82.644628099173602</v>
      </c>
      <c r="K287" s="86">
        <v>0.64970000000000006</v>
      </c>
      <c r="L287" s="59" t="s">
        <v>4756</v>
      </c>
      <c r="M287" s="58">
        <v>0</v>
      </c>
      <c r="N287" s="62"/>
      <c r="O287" s="62"/>
      <c r="P287" s="58"/>
      <c r="Q287" s="88"/>
    </row>
    <row r="288" spans="1:17">
      <c r="A288" s="7" t="s">
        <v>2120</v>
      </c>
      <c r="B288" s="8" t="s">
        <v>40</v>
      </c>
      <c r="C288" s="63">
        <v>2</v>
      </c>
      <c r="D288" s="1" t="s">
        <v>15</v>
      </c>
      <c r="E288" s="97" t="s">
        <v>2125</v>
      </c>
      <c r="F288" s="56"/>
      <c r="G288" s="57">
        <v>0</v>
      </c>
      <c r="H288" s="57"/>
      <c r="I288" s="57"/>
      <c r="J288" s="57"/>
      <c r="K288" s="86"/>
      <c r="L288" s="59"/>
      <c r="M288" s="58">
        <v>0</v>
      </c>
      <c r="N288" s="62"/>
      <c r="O288" s="62"/>
      <c r="P288" s="58"/>
      <c r="Q288" s="88"/>
    </row>
    <row r="289" spans="1:17">
      <c r="A289" s="7" t="s">
        <v>2126</v>
      </c>
      <c r="B289" s="8" t="s">
        <v>224</v>
      </c>
      <c r="C289" s="63">
        <v>2</v>
      </c>
      <c r="D289" s="1" t="s">
        <v>15</v>
      </c>
      <c r="E289" s="97" t="s">
        <v>2130</v>
      </c>
      <c r="F289" s="56" t="s">
        <v>4756</v>
      </c>
      <c r="G289" s="57">
        <v>3</v>
      </c>
      <c r="H289" s="61">
        <v>90.613718411552611</v>
      </c>
      <c r="I289" s="61">
        <v>96.153846153845947</v>
      </c>
      <c r="J289" s="57"/>
      <c r="K289" s="86">
        <v>0.58750000000000002</v>
      </c>
      <c r="L289" s="59" t="s">
        <v>4756</v>
      </c>
      <c r="M289" s="58">
        <v>2</v>
      </c>
      <c r="N289" s="62">
        <v>89.84375</v>
      </c>
      <c r="O289" s="62">
        <v>93.103448275862121</v>
      </c>
      <c r="P289" s="62"/>
      <c r="Q289" s="88">
        <v>0.75859999999999994</v>
      </c>
    </row>
    <row r="290" spans="1:17">
      <c r="A290" s="7" t="s">
        <v>2131</v>
      </c>
      <c r="B290" s="8" t="s">
        <v>104</v>
      </c>
      <c r="C290" s="3">
        <v>28</v>
      </c>
      <c r="D290" s="1" t="s">
        <v>652</v>
      </c>
      <c r="E290" s="97" t="s">
        <v>2135</v>
      </c>
      <c r="F290" s="56" t="s">
        <v>4756</v>
      </c>
      <c r="G290" s="57">
        <v>0</v>
      </c>
      <c r="H290" s="57"/>
      <c r="I290" s="57"/>
      <c r="J290" s="57"/>
      <c r="K290" s="86"/>
      <c r="L290" s="59" t="s">
        <v>4756</v>
      </c>
      <c r="M290" s="58">
        <v>0</v>
      </c>
      <c r="N290" s="62"/>
      <c r="O290" s="62"/>
      <c r="P290" s="58"/>
      <c r="Q290" s="88"/>
    </row>
    <row r="291" spans="1:17">
      <c r="A291" s="7" t="s">
        <v>2141</v>
      </c>
      <c r="B291" s="8" t="s">
        <v>135</v>
      </c>
      <c r="C291" s="3">
        <v>22</v>
      </c>
      <c r="D291" s="1" t="s">
        <v>143</v>
      </c>
      <c r="E291" s="97" t="s">
        <v>2145</v>
      </c>
      <c r="F291" s="56"/>
      <c r="G291" s="57">
        <v>0</v>
      </c>
      <c r="H291" s="57"/>
      <c r="I291" s="57"/>
      <c r="J291" s="57"/>
      <c r="K291" s="86"/>
      <c r="L291" s="59" t="s">
        <v>4756</v>
      </c>
      <c r="M291" s="58">
        <v>0</v>
      </c>
      <c r="N291" s="62"/>
      <c r="O291" s="62"/>
      <c r="P291" s="58"/>
      <c r="Q291" s="88"/>
    </row>
    <row r="292" spans="1:17">
      <c r="A292" s="7" t="s">
        <v>2163</v>
      </c>
      <c r="B292" s="8" t="s">
        <v>64</v>
      </c>
      <c r="C292" s="3">
        <v>35</v>
      </c>
      <c r="D292" s="1" t="s">
        <v>170</v>
      </c>
      <c r="E292" s="97" t="s">
        <v>2167</v>
      </c>
      <c r="F292" s="56"/>
      <c r="G292" s="57">
        <v>0</v>
      </c>
      <c r="H292" s="57"/>
      <c r="I292" s="57"/>
      <c r="J292" s="57"/>
      <c r="K292" s="86"/>
      <c r="L292" s="59" t="s">
        <v>4756</v>
      </c>
      <c r="M292" s="58">
        <v>0</v>
      </c>
      <c r="N292" s="62"/>
      <c r="O292" s="62"/>
      <c r="P292" s="58"/>
      <c r="Q292" s="88"/>
    </row>
    <row r="293" spans="1:17">
      <c r="A293" s="7" t="s">
        <v>2180</v>
      </c>
      <c r="B293" s="8" t="s">
        <v>27</v>
      </c>
      <c r="C293" s="63">
        <v>2</v>
      </c>
      <c r="D293" s="1" t="s">
        <v>15</v>
      </c>
      <c r="E293" s="97" t="s">
        <v>2185</v>
      </c>
      <c r="F293" s="56" t="s">
        <v>4756</v>
      </c>
      <c r="G293" s="57">
        <v>0</v>
      </c>
      <c r="H293" s="57"/>
      <c r="I293" s="57"/>
      <c r="J293" s="57"/>
      <c r="K293" s="86"/>
      <c r="L293" s="59" t="s">
        <v>4756</v>
      </c>
      <c r="M293" s="58">
        <v>1</v>
      </c>
      <c r="N293" s="62">
        <v>99.21875</v>
      </c>
      <c r="O293" s="62">
        <v>100.00000000000006</v>
      </c>
      <c r="P293" s="62"/>
      <c r="Q293" s="88">
        <v>0.30170000000000002</v>
      </c>
    </row>
    <row r="294" spans="1:17">
      <c r="A294" s="7" t="s">
        <v>2186</v>
      </c>
      <c r="B294" s="8" t="s">
        <v>13</v>
      </c>
      <c r="C294" s="63">
        <v>2</v>
      </c>
      <c r="D294" s="1" t="s">
        <v>15</v>
      </c>
      <c r="E294" s="97" t="s">
        <v>2191</v>
      </c>
      <c r="F294" s="56" t="s">
        <v>4755</v>
      </c>
      <c r="G294" s="57">
        <v>3</v>
      </c>
      <c r="H294" s="61">
        <v>28.158844765343005</v>
      </c>
      <c r="I294" s="61">
        <v>45.512820512820568</v>
      </c>
      <c r="J294" s="57"/>
      <c r="K294" s="86">
        <v>99.350000000000009</v>
      </c>
      <c r="L294" s="59" t="s">
        <v>4755</v>
      </c>
      <c r="M294" s="58">
        <v>2</v>
      </c>
      <c r="N294" s="62">
        <v>31.25</v>
      </c>
      <c r="O294" s="62">
        <v>51.724137931034512</v>
      </c>
      <c r="P294" s="62"/>
      <c r="Q294" s="88">
        <v>99.18</v>
      </c>
    </row>
    <row r="295" spans="1:17">
      <c r="A295" s="7" t="s">
        <v>2192</v>
      </c>
      <c r="B295" s="8" t="s">
        <v>40</v>
      </c>
      <c r="C295" s="63">
        <v>1</v>
      </c>
      <c r="D295" s="1" t="s">
        <v>34</v>
      </c>
      <c r="E295" s="97" t="s">
        <v>2195</v>
      </c>
      <c r="F295" s="56" t="s">
        <v>4755</v>
      </c>
      <c r="G295" s="57">
        <v>0</v>
      </c>
      <c r="H295" s="61"/>
      <c r="I295" s="61"/>
      <c r="J295" s="57"/>
      <c r="K295" s="86"/>
      <c r="L295" s="59" t="s">
        <v>4755</v>
      </c>
      <c r="M295" s="58">
        <v>0</v>
      </c>
      <c r="N295" s="62"/>
      <c r="O295" s="62"/>
      <c r="P295" s="58"/>
      <c r="Q295" s="88"/>
    </row>
    <row r="296" spans="1:17">
      <c r="A296" s="7" t="s">
        <v>2196</v>
      </c>
      <c r="B296" s="8" t="s">
        <v>13</v>
      </c>
      <c r="C296" s="63">
        <v>1</v>
      </c>
      <c r="D296" s="1" t="s">
        <v>34</v>
      </c>
      <c r="E296" s="97" t="s">
        <v>2201</v>
      </c>
      <c r="F296" s="56" t="s">
        <v>4755</v>
      </c>
      <c r="G296" s="57">
        <v>1</v>
      </c>
      <c r="H296" s="61">
        <v>2.8880866425992782</v>
      </c>
      <c r="I296" s="61">
        <v>5.1282051282051286</v>
      </c>
      <c r="J296" s="57"/>
      <c r="K296" s="86">
        <v>100</v>
      </c>
      <c r="L296" s="59" t="s">
        <v>4755</v>
      </c>
      <c r="M296" s="58">
        <v>0</v>
      </c>
      <c r="N296" s="62"/>
      <c r="O296" s="62"/>
      <c r="P296" s="58"/>
      <c r="Q296" s="88"/>
    </row>
    <row r="297" spans="1:17">
      <c r="A297" s="7" t="s">
        <v>2202</v>
      </c>
      <c r="B297" s="8" t="s">
        <v>104</v>
      </c>
      <c r="C297" s="63">
        <v>2</v>
      </c>
      <c r="D297" s="1" t="s">
        <v>15</v>
      </c>
      <c r="E297" s="97" t="s">
        <v>2207</v>
      </c>
      <c r="F297" s="56"/>
      <c r="G297" s="57">
        <v>0</v>
      </c>
      <c r="H297" s="61"/>
      <c r="I297" s="61"/>
      <c r="J297" s="57"/>
      <c r="K297" s="86"/>
      <c r="L297" s="59" t="s">
        <v>4755</v>
      </c>
      <c r="M297" s="58">
        <v>2</v>
      </c>
      <c r="N297" s="62">
        <v>33.984375</v>
      </c>
      <c r="O297" s="62">
        <v>56.551724137931068</v>
      </c>
      <c r="P297" s="62"/>
      <c r="Q297" s="88">
        <v>98.454999999999998</v>
      </c>
    </row>
    <row r="298" spans="1:17">
      <c r="A298" s="7" t="s">
        <v>2208</v>
      </c>
      <c r="B298" s="8" t="s">
        <v>64</v>
      </c>
      <c r="C298" s="3">
        <v>67</v>
      </c>
      <c r="D298" s="1" t="s">
        <v>652</v>
      </c>
      <c r="E298" s="97" t="s">
        <v>2214</v>
      </c>
      <c r="F298" s="56"/>
      <c r="G298" s="57">
        <v>0</v>
      </c>
      <c r="H298" s="61"/>
      <c r="I298" s="61"/>
      <c r="J298" s="57"/>
      <c r="K298" s="86"/>
      <c r="L298" s="59"/>
      <c r="M298" s="58">
        <v>0</v>
      </c>
      <c r="N298" s="62"/>
      <c r="O298" s="62"/>
      <c r="P298" s="58"/>
      <c r="Q298" s="88"/>
    </row>
    <row r="299" spans="1:17">
      <c r="A299" s="7" t="s">
        <v>2208</v>
      </c>
      <c r="B299" s="8" t="s">
        <v>64</v>
      </c>
      <c r="C299" s="3">
        <v>68</v>
      </c>
      <c r="D299" s="1" t="s">
        <v>66</v>
      </c>
      <c r="E299" s="97" t="s">
        <v>2213</v>
      </c>
      <c r="F299" s="56" t="s">
        <v>4756</v>
      </c>
      <c r="G299" s="57">
        <v>0</v>
      </c>
      <c r="H299" s="57"/>
      <c r="I299" s="57"/>
      <c r="J299" s="57"/>
      <c r="K299" s="86"/>
      <c r="L299" s="59"/>
      <c r="M299" s="58">
        <v>0</v>
      </c>
      <c r="N299" s="62"/>
      <c r="O299" s="62"/>
      <c r="P299" s="58"/>
      <c r="Q299" s="88"/>
    </row>
    <row r="300" spans="1:17">
      <c r="A300" s="7" t="s">
        <v>2221</v>
      </c>
      <c r="B300" s="8" t="s">
        <v>40</v>
      </c>
      <c r="C300" s="63">
        <v>2</v>
      </c>
      <c r="D300" s="1" t="s">
        <v>15</v>
      </c>
      <c r="E300" s="97" t="s">
        <v>2226</v>
      </c>
      <c r="F300" s="56" t="s">
        <v>4755</v>
      </c>
      <c r="G300" s="57">
        <v>2</v>
      </c>
      <c r="H300" s="61">
        <v>22.743682310469335</v>
      </c>
      <c r="I300" s="61">
        <v>37.179487179487218</v>
      </c>
      <c r="J300" s="57"/>
      <c r="K300" s="86">
        <v>99.69</v>
      </c>
      <c r="L300" s="59" t="s">
        <v>4755</v>
      </c>
      <c r="M300" s="58">
        <v>1</v>
      </c>
      <c r="N300" s="62">
        <v>4.296875</v>
      </c>
      <c r="O300" s="62">
        <v>7.586206896551726</v>
      </c>
      <c r="P300" s="62"/>
      <c r="Q300" s="88">
        <v>99.99</v>
      </c>
    </row>
    <row r="301" spans="1:17">
      <c r="A301" s="7" t="s">
        <v>2227</v>
      </c>
      <c r="B301" s="8" t="s">
        <v>13</v>
      </c>
      <c r="C301" s="63">
        <v>2</v>
      </c>
      <c r="D301" s="1" t="s">
        <v>15</v>
      </c>
      <c r="E301" s="97" t="s">
        <v>2232</v>
      </c>
      <c r="F301" s="56"/>
      <c r="G301" s="57">
        <v>0</v>
      </c>
      <c r="H301" s="57"/>
      <c r="I301" s="57"/>
      <c r="J301" s="57"/>
      <c r="K301" s="86"/>
      <c r="L301" s="59"/>
      <c r="M301" s="58">
        <v>0</v>
      </c>
      <c r="N301" s="62"/>
      <c r="O301" s="62"/>
      <c r="P301" s="58"/>
      <c r="Q301" s="88"/>
    </row>
    <row r="302" spans="1:17">
      <c r="A302" s="7" t="s">
        <v>2238</v>
      </c>
      <c r="B302" s="8" t="s">
        <v>13</v>
      </c>
      <c r="C302" s="63">
        <v>1</v>
      </c>
      <c r="D302" s="1" t="s">
        <v>34</v>
      </c>
      <c r="E302" s="97" t="s">
        <v>2243</v>
      </c>
      <c r="F302" s="56" t="s">
        <v>4755</v>
      </c>
      <c r="G302" s="57">
        <v>2</v>
      </c>
      <c r="H302" s="61">
        <v>39.350180505415182</v>
      </c>
      <c r="I302" s="61">
        <v>65.384615384615458</v>
      </c>
      <c r="J302" s="57"/>
      <c r="K302" s="86">
        <v>97.43</v>
      </c>
      <c r="L302" s="59" t="s">
        <v>4755</v>
      </c>
      <c r="M302" s="58">
        <v>1</v>
      </c>
      <c r="N302" s="62">
        <v>27.34375</v>
      </c>
      <c r="O302" s="62">
        <v>44.827586206896576</v>
      </c>
      <c r="P302" s="62"/>
      <c r="Q302" s="88">
        <v>99.44</v>
      </c>
    </row>
    <row r="303" spans="1:17">
      <c r="A303" s="7" t="s">
        <v>2244</v>
      </c>
      <c r="B303" s="8" t="s">
        <v>40</v>
      </c>
      <c r="C303" s="63">
        <v>2</v>
      </c>
      <c r="D303" s="1" t="s">
        <v>15</v>
      </c>
      <c r="E303" s="97" t="s">
        <v>2248</v>
      </c>
      <c r="F303" s="56" t="s">
        <v>4755</v>
      </c>
      <c r="G303" s="57">
        <v>3</v>
      </c>
      <c r="H303" s="61">
        <v>37.545126353790643</v>
      </c>
      <c r="I303" s="61">
        <v>62.179487179487268</v>
      </c>
      <c r="J303" s="57"/>
      <c r="K303" s="86">
        <v>98.083333333333329</v>
      </c>
      <c r="L303" s="59" t="s">
        <v>4755</v>
      </c>
      <c r="M303" s="58">
        <v>2</v>
      </c>
      <c r="N303" s="62">
        <v>29.6875</v>
      </c>
      <c r="O303" s="62">
        <v>48.965517241379338</v>
      </c>
      <c r="P303" s="62"/>
      <c r="Q303" s="88">
        <v>99.39</v>
      </c>
    </row>
    <row r="304" spans="1:17">
      <c r="A304" s="7" t="s">
        <v>2255</v>
      </c>
      <c r="B304" s="8" t="s">
        <v>13</v>
      </c>
      <c r="C304" s="63">
        <v>2</v>
      </c>
      <c r="D304" s="1" t="s">
        <v>15</v>
      </c>
      <c r="E304" s="97" t="s">
        <v>2260</v>
      </c>
      <c r="F304" s="56"/>
      <c r="G304" s="57">
        <v>0</v>
      </c>
      <c r="H304" s="57"/>
      <c r="I304" s="57"/>
      <c r="J304" s="57"/>
      <c r="K304" s="86"/>
      <c r="L304" s="59" t="s">
        <v>4755</v>
      </c>
      <c r="M304" s="58">
        <v>0</v>
      </c>
      <c r="N304" s="62"/>
      <c r="O304" s="62"/>
      <c r="P304" s="58"/>
      <c r="Q304" s="88"/>
    </row>
    <row r="305" spans="1:17">
      <c r="A305" s="7" t="s">
        <v>2261</v>
      </c>
      <c r="B305" s="8" t="s">
        <v>64</v>
      </c>
      <c r="C305" s="3">
        <v>33</v>
      </c>
      <c r="D305" s="1" t="s">
        <v>2265</v>
      </c>
      <c r="E305" s="97" t="s">
        <v>2266</v>
      </c>
      <c r="F305" s="56" t="s">
        <v>4756</v>
      </c>
      <c r="G305" s="57">
        <v>3</v>
      </c>
      <c r="H305" s="61">
        <v>63.89891696750891</v>
      </c>
      <c r="I305" s="61"/>
      <c r="J305" s="61">
        <v>41.322314049586815</v>
      </c>
      <c r="K305" s="86">
        <v>3.0399999999999996</v>
      </c>
      <c r="L305" s="59" t="s">
        <v>4756</v>
      </c>
      <c r="M305" s="58">
        <v>2</v>
      </c>
      <c r="N305" s="62">
        <v>69.921875</v>
      </c>
      <c r="O305" s="62"/>
      <c r="P305" s="62">
        <v>56.756756756756744</v>
      </c>
      <c r="Q305" s="88">
        <v>2.379</v>
      </c>
    </row>
    <row r="306" spans="1:17">
      <c r="A306" s="7" t="s">
        <v>2261</v>
      </c>
      <c r="B306" s="8" t="s">
        <v>64</v>
      </c>
      <c r="C306" s="3">
        <v>34</v>
      </c>
      <c r="D306" s="1" t="s">
        <v>66</v>
      </c>
      <c r="E306" s="97" t="s">
        <v>2268</v>
      </c>
      <c r="F306" s="56"/>
      <c r="G306" s="57">
        <v>0</v>
      </c>
      <c r="H306" s="57"/>
      <c r="I306" s="57"/>
      <c r="J306" s="57"/>
      <c r="K306" s="86"/>
      <c r="L306" s="59" t="s">
        <v>4756</v>
      </c>
      <c r="M306" s="58">
        <v>1</v>
      </c>
      <c r="N306" s="62">
        <v>58.984375</v>
      </c>
      <c r="O306" s="62"/>
      <c r="P306" s="62">
        <v>37.837837837837832</v>
      </c>
      <c r="Q306" s="88">
        <v>5.04</v>
      </c>
    </row>
    <row r="307" spans="1:17">
      <c r="A307" s="7" t="s">
        <v>2261</v>
      </c>
      <c r="B307" s="8" t="s">
        <v>64</v>
      </c>
      <c r="C307" s="3">
        <v>73</v>
      </c>
      <c r="D307" s="1" t="s">
        <v>129</v>
      </c>
      <c r="E307" s="97" t="s">
        <v>2267</v>
      </c>
      <c r="F307" s="56" t="s">
        <v>4756</v>
      </c>
      <c r="G307" s="57">
        <v>0</v>
      </c>
      <c r="H307" s="57"/>
      <c r="I307" s="57"/>
      <c r="J307" s="57"/>
      <c r="K307" s="86"/>
      <c r="L307" s="59"/>
      <c r="M307" s="58">
        <v>0</v>
      </c>
      <c r="N307" s="62"/>
      <c r="O307" s="62"/>
      <c r="P307" s="58"/>
      <c r="Q307" s="88"/>
    </row>
    <row r="308" spans="1:17">
      <c r="A308" s="7" t="s">
        <v>2269</v>
      </c>
      <c r="B308" s="8" t="s">
        <v>13</v>
      </c>
      <c r="C308" s="63">
        <v>2</v>
      </c>
      <c r="D308" s="1" t="s">
        <v>15</v>
      </c>
      <c r="E308" s="97" t="s">
        <v>2274</v>
      </c>
      <c r="F308" s="56" t="s">
        <v>4755</v>
      </c>
      <c r="G308" s="57">
        <v>1</v>
      </c>
      <c r="H308" s="61">
        <v>24.909747292418803</v>
      </c>
      <c r="I308" s="61">
        <v>41.025641025641072</v>
      </c>
      <c r="J308" s="57"/>
      <c r="K308" s="86">
        <v>99.51</v>
      </c>
      <c r="L308" s="59" t="s">
        <v>4755</v>
      </c>
      <c r="M308" s="58">
        <v>1</v>
      </c>
      <c r="N308" s="62">
        <v>23.828125</v>
      </c>
      <c r="O308" s="62">
        <v>39.310344827586228</v>
      </c>
      <c r="P308" s="62"/>
      <c r="Q308" s="88">
        <v>99.64</v>
      </c>
    </row>
    <row r="309" spans="1:17">
      <c r="A309" s="7" t="s">
        <v>2286</v>
      </c>
      <c r="B309" s="8" t="s">
        <v>64</v>
      </c>
      <c r="C309" s="3">
        <v>78</v>
      </c>
      <c r="D309" s="1" t="s">
        <v>15</v>
      </c>
      <c r="E309" s="97" t="s">
        <v>2291</v>
      </c>
      <c r="F309" s="56" t="s">
        <v>4756</v>
      </c>
      <c r="G309" s="57">
        <v>3</v>
      </c>
      <c r="H309" s="61">
        <v>64.981949458483655</v>
      </c>
      <c r="I309" s="61"/>
      <c r="J309" s="61">
        <v>43.801652892562032</v>
      </c>
      <c r="K309" s="86">
        <v>2.9953333333333334</v>
      </c>
      <c r="L309" s="59" t="s">
        <v>4756</v>
      </c>
      <c r="M309" s="58">
        <v>3</v>
      </c>
      <c r="N309" s="62">
        <v>63.671875</v>
      </c>
      <c r="O309" s="62"/>
      <c r="P309" s="62">
        <v>46.846846846846837</v>
      </c>
      <c r="Q309" s="88">
        <v>3.3666666666666667</v>
      </c>
    </row>
    <row r="310" spans="1:17">
      <c r="A310" s="7" t="s">
        <v>2292</v>
      </c>
      <c r="B310" s="8" t="s">
        <v>64</v>
      </c>
      <c r="C310" s="3">
        <v>57</v>
      </c>
      <c r="D310" s="1" t="s">
        <v>8</v>
      </c>
      <c r="E310" s="97" t="s">
        <v>2296</v>
      </c>
      <c r="F310" s="56"/>
      <c r="G310" s="57">
        <v>0</v>
      </c>
      <c r="H310" s="57"/>
      <c r="I310" s="57"/>
      <c r="J310" s="57"/>
      <c r="K310" s="86"/>
      <c r="L310" s="59"/>
      <c r="M310" s="58">
        <v>0</v>
      </c>
      <c r="N310" s="62"/>
      <c r="O310" s="62"/>
      <c r="P310" s="58"/>
      <c r="Q310" s="88"/>
    </row>
    <row r="311" spans="1:17">
      <c r="A311" s="7" t="s">
        <v>2297</v>
      </c>
      <c r="B311" s="8" t="s">
        <v>64</v>
      </c>
      <c r="C311" s="3">
        <v>51</v>
      </c>
      <c r="D311" s="1" t="s">
        <v>170</v>
      </c>
      <c r="E311" s="97" t="s">
        <v>880</v>
      </c>
      <c r="F311" s="56"/>
      <c r="G311" s="57">
        <v>0</v>
      </c>
      <c r="H311" s="57"/>
      <c r="I311" s="57"/>
      <c r="J311" s="57"/>
      <c r="K311" s="86"/>
      <c r="L311" s="59" t="s">
        <v>4756</v>
      </c>
      <c r="M311" s="58">
        <v>1</v>
      </c>
      <c r="N311" s="62">
        <v>91.40625</v>
      </c>
      <c r="O311" s="62"/>
      <c r="P311" s="62">
        <v>88.288288288288456</v>
      </c>
      <c r="Q311" s="88">
        <v>0.69130000000000003</v>
      </c>
    </row>
    <row r="312" spans="1:17">
      <c r="A312" s="7" t="s">
        <v>2297</v>
      </c>
      <c r="B312" s="8" t="s">
        <v>64</v>
      </c>
      <c r="C312" s="3">
        <v>52</v>
      </c>
      <c r="D312" s="1" t="s">
        <v>66</v>
      </c>
      <c r="E312" s="97" t="s">
        <v>2302</v>
      </c>
      <c r="F312" s="56" t="s">
        <v>4756</v>
      </c>
      <c r="G312" s="57">
        <v>0</v>
      </c>
      <c r="H312" s="57"/>
      <c r="I312" s="57"/>
      <c r="J312" s="57"/>
      <c r="K312" s="86"/>
      <c r="L312" s="59" t="s">
        <v>4756</v>
      </c>
      <c r="M312" s="58">
        <v>0</v>
      </c>
      <c r="N312" s="62"/>
      <c r="O312" s="62"/>
      <c r="P312" s="58"/>
      <c r="Q312" s="88"/>
    </row>
    <row r="313" spans="1:17">
      <c r="A313" s="7" t="s">
        <v>2303</v>
      </c>
      <c r="B313" s="8" t="s">
        <v>304</v>
      </c>
      <c r="C313" s="3">
        <v>49</v>
      </c>
      <c r="D313" s="1" t="s">
        <v>66</v>
      </c>
      <c r="E313" s="97" t="s">
        <v>2308</v>
      </c>
      <c r="F313" s="56"/>
      <c r="G313" s="57">
        <v>0</v>
      </c>
      <c r="H313" s="57"/>
      <c r="I313" s="57"/>
      <c r="J313" s="57"/>
      <c r="K313" s="86"/>
      <c r="L313" s="59"/>
      <c r="M313" s="58">
        <v>0</v>
      </c>
      <c r="N313" s="62"/>
      <c r="O313" s="62"/>
      <c r="P313" s="58"/>
      <c r="Q313" s="88"/>
    </row>
    <row r="314" spans="1:17">
      <c r="A314" s="7" t="s">
        <v>2315</v>
      </c>
      <c r="B314" s="8" t="s">
        <v>135</v>
      </c>
      <c r="C314" s="3">
        <v>33</v>
      </c>
      <c r="D314" s="1" t="s">
        <v>143</v>
      </c>
      <c r="E314" s="97" t="s">
        <v>2320</v>
      </c>
      <c r="F314" s="56"/>
      <c r="G314" s="57">
        <v>0</v>
      </c>
      <c r="H314" s="57"/>
      <c r="I314" s="57"/>
      <c r="J314" s="57"/>
      <c r="K314" s="86"/>
      <c r="L314" s="59" t="s">
        <v>4756</v>
      </c>
      <c r="M314" s="58">
        <v>0</v>
      </c>
      <c r="N314" s="62"/>
      <c r="O314" s="62"/>
      <c r="P314" s="58"/>
      <c r="Q314" s="88"/>
    </row>
    <row r="315" spans="1:17">
      <c r="A315" s="7" t="s">
        <v>2321</v>
      </c>
      <c r="B315" s="8" t="s">
        <v>13</v>
      </c>
      <c r="C315" s="63">
        <v>2</v>
      </c>
      <c r="D315" s="1" t="s">
        <v>15</v>
      </c>
      <c r="E315" s="97" t="s">
        <v>839</v>
      </c>
      <c r="F315" s="56" t="s">
        <v>4755</v>
      </c>
      <c r="G315" s="57">
        <v>3</v>
      </c>
      <c r="H315" s="61">
        <v>15.162454873646203</v>
      </c>
      <c r="I315" s="61">
        <v>25.000000000000014</v>
      </c>
      <c r="J315" s="57"/>
      <c r="K315" s="86">
        <v>99.956666666666663</v>
      </c>
      <c r="L315" s="59" t="s">
        <v>4755</v>
      </c>
      <c r="M315" s="58">
        <v>3</v>
      </c>
      <c r="N315" s="62">
        <v>13.28125</v>
      </c>
      <c r="O315" s="62">
        <v>21.379310344827598</v>
      </c>
      <c r="P315" s="62"/>
      <c r="Q315" s="88">
        <v>99.936666666666667</v>
      </c>
    </row>
    <row r="316" spans="1:17">
      <c r="A316" s="7" t="s">
        <v>2325</v>
      </c>
      <c r="B316" s="8" t="s">
        <v>155</v>
      </c>
      <c r="C316" s="63">
        <v>1</v>
      </c>
      <c r="D316" s="1" t="s">
        <v>34</v>
      </c>
      <c r="E316" s="97" t="s">
        <v>2330</v>
      </c>
      <c r="F316" s="56" t="s">
        <v>4755</v>
      </c>
      <c r="G316" s="57">
        <v>1</v>
      </c>
      <c r="H316" s="61">
        <v>32.129963898917026</v>
      </c>
      <c r="I316" s="61">
        <v>52.564102564102633</v>
      </c>
      <c r="J316" s="57"/>
      <c r="K316" s="86">
        <v>98.91</v>
      </c>
      <c r="L316" s="59" t="s">
        <v>4755</v>
      </c>
      <c r="M316" s="58">
        <v>0</v>
      </c>
      <c r="N316" s="62"/>
      <c r="O316" s="62"/>
      <c r="P316" s="58"/>
      <c r="Q316" s="88"/>
    </row>
    <row r="317" spans="1:17">
      <c r="A317" s="7" t="s">
        <v>2331</v>
      </c>
      <c r="B317" s="8" t="s">
        <v>64</v>
      </c>
      <c r="C317" s="3">
        <v>79</v>
      </c>
      <c r="D317" s="1" t="s">
        <v>170</v>
      </c>
      <c r="E317" s="97" t="s">
        <v>2335</v>
      </c>
      <c r="F317" s="56" t="s">
        <v>4756</v>
      </c>
      <c r="G317" s="57">
        <v>2</v>
      </c>
      <c r="H317" s="61">
        <v>97.111913357401079</v>
      </c>
      <c r="I317" s="61"/>
      <c r="J317" s="61">
        <v>95.04132231404958</v>
      </c>
      <c r="K317" s="86">
        <v>0.31860309999999997</v>
      </c>
      <c r="L317" s="59" t="s">
        <v>4756</v>
      </c>
      <c r="M317" s="58">
        <v>1</v>
      </c>
      <c r="N317" s="62">
        <v>100</v>
      </c>
      <c r="O317" s="62"/>
      <c r="P317" s="62">
        <v>100.00000000000026</v>
      </c>
      <c r="Q317" s="88">
        <v>0.1885</v>
      </c>
    </row>
    <row r="318" spans="1:17">
      <c r="A318" s="7" t="s">
        <v>2342</v>
      </c>
      <c r="B318" s="8" t="s">
        <v>966</v>
      </c>
      <c r="C318" s="63">
        <v>2</v>
      </c>
      <c r="D318" s="1" t="s">
        <v>15</v>
      </c>
      <c r="E318" s="97" t="s">
        <v>2347</v>
      </c>
      <c r="F318" s="56" t="s">
        <v>4756</v>
      </c>
      <c r="G318" s="57">
        <v>1</v>
      </c>
      <c r="H318" s="61">
        <v>51.624548736462046</v>
      </c>
      <c r="I318" s="61">
        <v>74.999999999999986</v>
      </c>
      <c r="J318" s="57"/>
      <c r="K318" s="86">
        <v>12.84</v>
      </c>
      <c r="L318" s="59" t="s">
        <v>4756</v>
      </c>
      <c r="M318" s="58">
        <v>0</v>
      </c>
      <c r="N318" s="62"/>
      <c r="O318" s="62"/>
      <c r="P318" s="58"/>
      <c r="Q318" s="88"/>
    </row>
    <row r="319" spans="1:17">
      <c r="A319" s="7" t="s">
        <v>2348</v>
      </c>
      <c r="B319" s="8" t="s">
        <v>13</v>
      </c>
      <c r="C319" s="63">
        <v>2</v>
      </c>
      <c r="D319" s="1" t="s">
        <v>15</v>
      </c>
      <c r="E319" s="97" t="s">
        <v>2353</v>
      </c>
      <c r="F319" s="56" t="s">
        <v>4755</v>
      </c>
      <c r="G319" s="57">
        <v>3</v>
      </c>
      <c r="H319" s="61">
        <v>27.436823104693183</v>
      </c>
      <c r="I319" s="61">
        <v>44.230769230769283</v>
      </c>
      <c r="J319" s="57"/>
      <c r="K319" s="86">
        <v>99.36</v>
      </c>
      <c r="L319" s="59" t="s">
        <v>4755</v>
      </c>
      <c r="M319" s="58">
        <v>3</v>
      </c>
      <c r="N319" s="62">
        <v>31.640625</v>
      </c>
      <c r="O319" s="62">
        <v>52.413793103448306</v>
      </c>
      <c r="P319" s="62"/>
      <c r="Q319" s="88">
        <v>99.12</v>
      </c>
    </row>
    <row r="320" spans="1:17">
      <c r="A320" s="7" t="s">
        <v>2366</v>
      </c>
      <c r="B320" s="8" t="s">
        <v>13</v>
      </c>
      <c r="C320" s="63">
        <v>2</v>
      </c>
      <c r="D320" s="1" t="s">
        <v>15</v>
      </c>
      <c r="E320" s="97" t="s">
        <v>2371</v>
      </c>
      <c r="F320" s="56"/>
      <c r="G320" s="57">
        <v>0</v>
      </c>
      <c r="H320" s="61"/>
      <c r="I320" s="61"/>
      <c r="J320" s="57"/>
      <c r="K320" s="86"/>
      <c r="L320" s="59" t="s">
        <v>4755</v>
      </c>
      <c r="M320" s="58">
        <v>1</v>
      </c>
      <c r="N320" s="62">
        <v>44.53125</v>
      </c>
      <c r="O320" s="62">
        <v>70.344827586206932</v>
      </c>
      <c r="P320" s="62"/>
      <c r="Q320" s="88">
        <v>74.33</v>
      </c>
    </row>
    <row r="321" spans="1:17">
      <c r="A321" s="7" t="s">
        <v>2378</v>
      </c>
      <c r="B321" s="8" t="s">
        <v>13</v>
      </c>
      <c r="C321" s="63">
        <v>1</v>
      </c>
      <c r="D321" s="1" t="s">
        <v>34</v>
      </c>
      <c r="E321" s="97" t="s">
        <v>2383</v>
      </c>
      <c r="F321" s="56" t="s">
        <v>4755</v>
      </c>
      <c r="G321" s="57">
        <v>2</v>
      </c>
      <c r="H321" s="61">
        <v>11.191335740072198</v>
      </c>
      <c r="I321" s="61">
        <v>17.948717948717949</v>
      </c>
      <c r="J321" s="57"/>
      <c r="K321" s="86">
        <v>99.984999999999999</v>
      </c>
      <c r="L321" s="59" t="s">
        <v>4755</v>
      </c>
      <c r="M321" s="58">
        <v>2</v>
      </c>
      <c r="N321" s="62">
        <v>23.4375</v>
      </c>
      <c r="O321" s="62">
        <v>38.620689655172434</v>
      </c>
      <c r="P321" s="62"/>
      <c r="Q321" s="88">
        <v>99.694999999999993</v>
      </c>
    </row>
    <row r="322" spans="1:17">
      <c r="A322" s="7" t="s">
        <v>2390</v>
      </c>
      <c r="B322" s="8" t="s">
        <v>13</v>
      </c>
      <c r="C322" s="63">
        <v>2</v>
      </c>
      <c r="D322" s="1" t="s">
        <v>15</v>
      </c>
      <c r="E322" s="97" t="s">
        <v>2395</v>
      </c>
      <c r="F322" s="56" t="s">
        <v>4755</v>
      </c>
      <c r="G322" s="57">
        <v>0</v>
      </c>
      <c r="H322" s="61"/>
      <c r="I322" s="61"/>
      <c r="J322" s="57"/>
      <c r="K322" s="86"/>
      <c r="L322" s="59" t="s">
        <v>4755</v>
      </c>
      <c r="M322" s="58">
        <v>0</v>
      </c>
      <c r="N322" s="62"/>
      <c r="O322" s="62"/>
      <c r="P322" s="58"/>
      <c r="Q322" s="88"/>
    </row>
    <row r="323" spans="1:17">
      <c r="A323" s="7" t="s">
        <v>2396</v>
      </c>
      <c r="B323" s="8" t="s">
        <v>13</v>
      </c>
      <c r="C323" s="63">
        <v>2</v>
      </c>
      <c r="D323" s="1" t="s">
        <v>15</v>
      </c>
      <c r="E323" s="97" t="s">
        <v>2401</v>
      </c>
      <c r="F323" s="56" t="s">
        <v>4755</v>
      </c>
      <c r="G323" s="57">
        <v>1</v>
      </c>
      <c r="H323" s="61">
        <v>7.5812274368231023</v>
      </c>
      <c r="I323" s="61">
        <v>12.179487179487179</v>
      </c>
      <c r="J323" s="57"/>
      <c r="K323" s="86">
        <v>99.99</v>
      </c>
      <c r="L323" s="59" t="s">
        <v>4755</v>
      </c>
      <c r="M323" s="58">
        <v>1</v>
      </c>
      <c r="N323" s="62">
        <v>8.203125</v>
      </c>
      <c r="O323" s="62">
        <v>13.793103448275868</v>
      </c>
      <c r="P323" s="62"/>
      <c r="Q323" s="88">
        <v>99.98</v>
      </c>
    </row>
    <row r="324" spans="1:17">
      <c r="A324" s="7" t="s">
        <v>2402</v>
      </c>
      <c r="B324" s="8" t="s">
        <v>13</v>
      </c>
      <c r="C324" s="63">
        <v>2</v>
      </c>
      <c r="D324" s="1" t="s">
        <v>15</v>
      </c>
      <c r="E324" s="97" t="s">
        <v>2407</v>
      </c>
      <c r="F324" s="56" t="s">
        <v>4756</v>
      </c>
      <c r="G324" s="57">
        <v>2</v>
      </c>
      <c r="H324" s="61">
        <v>58.844765342960201</v>
      </c>
      <c r="I324" s="61">
        <v>79.487179487179432</v>
      </c>
      <c r="J324" s="57"/>
      <c r="K324" s="86">
        <v>4.7614999999999998</v>
      </c>
      <c r="L324" s="59" t="s">
        <v>4756</v>
      </c>
      <c r="M324" s="58">
        <v>1</v>
      </c>
      <c r="N324" s="62">
        <v>51.5625</v>
      </c>
      <c r="O324" s="62">
        <v>73.103448275862107</v>
      </c>
      <c r="P324" s="62"/>
      <c r="Q324" s="88">
        <v>8.9640000000000004</v>
      </c>
    </row>
    <row r="325" spans="1:17">
      <c r="A325" s="7" t="s">
        <v>2408</v>
      </c>
      <c r="B325" s="8" t="s">
        <v>13</v>
      </c>
      <c r="C325" s="63">
        <v>2</v>
      </c>
      <c r="D325" s="1" t="s">
        <v>15</v>
      </c>
      <c r="E325" s="97" t="s">
        <v>2413</v>
      </c>
      <c r="F325" s="56" t="s">
        <v>4755</v>
      </c>
      <c r="G325" s="57">
        <v>0</v>
      </c>
      <c r="H325" s="61"/>
      <c r="I325" s="61"/>
      <c r="J325" s="57"/>
      <c r="K325" s="86"/>
      <c r="L325" s="59" t="s">
        <v>4755</v>
      </c>
      <c r="M325" s="58">
        <v>2</v>
      </c>
      <c r="N325" s="62">
        <v>40.625</v>
      </c>
      <c r="O325" s="62">
        <v>67.586206896551758</v>
      </c>
      <c r="P325" s="62"/>
      <c r="Q325" s="88">
        <v>95.77</v>
      </c>
    </row>
    <row r="326" spans="1:17">
      <c r="A326" s="7" t="s">
        <v>2424</v>
      </c>
      <c r="B326" s="8" t="s">
        <v>64</v>
      </c>
      <c r="C326" s="3">
        <v>67</v>
      </c>
      <c r="D326" s="1" t="s">
        <v>170</v>
      </c>
      <c r="E326" s="97" t="s">
        <v>2428</v>
      </c>
      <c r="F326" s="56" t="s">
        <v>4756</v>
      </c>
      <c r="G326" s="57">
        <v>3</v>
      </c>
      <c r="H326" s="61">
        <v>59.566787003610017</v>
      </c>
      <c r="I326" s="61"/>
      <c r="J326" s="61">
        <v>33.884297520661164</v>
      </c>
      <c r="K326" s="86">
        <v>4.5633333333333335</v>
      </c>
      <c r="L326" s="59" t="s">
        <v>4756</v>
      </c>
      <c r="M326" s="58">
        <v>1</v>
      </c>
      <c r="N326" s="62">
        <v>87.5</v>
      </c>
      <c r="O326" s="62"/>
      <c r="P326" s="62">
        <v>81.981981981982102</v>
      </c>
      <c r="Q326" s="88">
        <v>0.96970000000000001</v>
      </c>
    </row>
    <row r="327" spans="1:17">
      <c r="A327" s="7" t="s">
        <v>2429</v>
      </c>
      <c r="B327" s="8" t="s">
        <v>13</v>
      </c>
      <c r="C327" s="63">
        <v>2</v>
      </c>
      <c r="D327" s="1" t="s">
        <v>15</v>
      </c>
      <c r="E327" s="97" t="s">
        <v>2433</v>
      </c>
      <c r="F327" s="56" t="s">
        <v>4755</v>
      </c>
      <c r="G327" s="57">
        <v>0</v>
      </c>
      <c r="H327" s="57"/>
      <c r="I327" s="57"/>
      <c r="J327" s="57"/>
      <c r="K327" s="86"/>
      <c r="L327" s="59" t="s">
        <v>4755</v>
      </c>
      <c r="M327" s="58">
        <v>0</v>
      </c>
      <c r="N327" s="62"/>
      <c r="O327" s="62"/>
      <c r="P327" s="58"/>
      <c r="Q327" s="88"/>
    </row>
    <row r="328" spans="1:17">
      <c r="A328" s="7" t="s">
        <v>2434</v>
      </c>
      <c r="B328" s="8" t="s">
        <v>224</v>
      </c>
      <c r="C328" s="63">
        <v>2</v>
      </c>
      <c r="D328" s="1" t="s">
        <v>15</v>
      </c>
      <c r="E328" s="97" t="s">
        <v>2439</v>
      </c>
      <c r="F328" s="56" t="s">
        <v>4755</v>
      </c>
      <c r="G328" s="57">
        <v>0</v>
      </c>
      <c r="H328" s="61"/>
      <c r="I328" s="61"/>
      <c r="J328" s="57"/>
      <c r="K328" s="86"/>
      <c r="L328" s="59" t="s">
        <v>4755</v>
      </c>
      <c r="M328" s="58">
        <v>0</v>
      </c>
      <c r="N328" s="62"/>
      <c r="O328" s="62"/>
      <c r="P328" s="58"/>
      <c r="Q328" s="88"/>
    </row>
    <row r="329" spans="1:17">
      <c r="A329" s="7" t="s">
        <v>2446</v>
      </c>
      <c r="B329" s="8" t="s">
        <v>40</v>
      </c>
      <c r="C329" s="63">
        <v>2</v>
      </c>
      <c r="D329" s="1" t="s">
        <v>15</v>
      </c>
      <c r="E329" s="97" t="s">
        <v>2450</v>
      </c>
      <c r="F329" s="56"/>
      <c r="G329" s="57">
        <v>0</v>
      </c>
      <c r="H329" s="57"/>
      <c r="I329" s="57"/>
      <c r="J329" s="57"/>
      <c r="K329" s="86"/>
      <c r="L329" s="59" t="s">
        <v>4755</v>
      </c>
      <c r="M329" s="58">
        <v>0</v>
      </c>
      <c r="N329" s="62"/>
      <c r="O329" s="62"/>
      <c r="P329" s="58"/>
      <c r="Q329" s="88"/>
    </row>
    <row r="330" spans="1:17">
      <c r="A330" s="7" t="s">
        <v>2451</v>
      </c>
      <c r="B330" s="8" t="s">
        <v>13</v>
      </c>
      <c r="C330" s="63">
        <v>2</v>
      </c>
      <c r="D330" s="1" t="s">
        <v>15</v>
      </c>
      <c r="E330" s="97" t="s">
        <v>2456</v>
      </c>
      <c r="F330" s="56" t="s">
        <v>4755</v>
      </c>
      <c r="G330" s="57">
        <v>3</v>
      </c>
      <c r="H330" s="61">
        <v>11.552346570397107</v>
      </c>
      <c r="I330" s="61">
        <v>18.589743589743591</v>
      </c>
      <c r="J330" s="57"/>
      <c r="K330" s="86">
        <v>99.983333333333334</v>
      </c>
      <c r="L330" s="59" t="s">
        <v>4755</v>
      </c>
      <c r="M330" s="58">
        <v>2</v>
      </c>
      <c r="N330" s="62">
        <v>10.9375</v>
      </c>
      <c r="O330" s="62">
        <v>17.93103448275863</v>
      </c>
      <c r="P330" s="62"/>
      <c r="Q330" s="88">
        <v>99.97</v>
      </c>
    </row>
    <row r="331" spans="1:17">
      <c r="A331" s="7" t="s">
        <v>2457</v>
      </c>
      <c r="B331" s="8" t="s">
        <v>64</v>
      </c>
      <c r="C331" s="3">
        <v>35</v>
      </c>
      <c r="D331" s="1" t="s">
        <v>170</v>
      </c>
      <c r="E331" s="97" t="s">
        <v>2462</v>
      </c>
      <c r="F331" s="56" t="s">
        <v>4756</v>
      </c>
      <c r="G331" s="57">
        <v>0</v>
      </c>
      <c r="H331" s="57"/>
      <c r="I331" s="57"/>
      <c r="J331" s="57"/>
      <c r="K331" s="86"/>
      <c r="L331" s="59" t="s">
        <v>4756</v>
      </c>
      <c r="M331" s="58">
        <v>0</v>
      </c>
      <c r="N331" s="62"/>
      <c r="O331" s="62"/>
      <c r="P331" s="58"/>
      <c r="Q331" s="88"/>
    </row>
    <row r="332" spans="1:17">
      <c r="A332" s="7" t="s">
        <v>2463</v>
      </c>
      <c r="B332" s="8" t="s">
        <v>104</v>
      </c>
      <c r="C332" s="3">
        <v>32</v>
      </c>
      <c r="D332" s="1" t="s">
        <v>377</v>
      </c>
      <c r="E332" s="97" t="s">
        <v>2468</v>
      </c>
      <c r="F332" s="56" t="s">
        <v>4756</v>
      </c>
      <c r="G332" s="57">
        <v>0</v>
      </c>
      <c r="H332" s="57"/>
      <c r="I332" s="57"/>
      <c r="J332" s="57"/>
      <c r="K332" s="86"/>
      <c r="L332" s="59"/>
      <c r="M332" s="58">
        <v>0</v>
      </c>
      <c r="N332" s="62"/>
      <c r="O332" s="62"/>
      <c r="P332" s="58"/>
      <c r="Q332" s="88"/>
    </row>
    <row r="333" spans="1:17">
      <c r="A333" s="7" t="s">
        <v>2474</v>
      </c>
      <c r="B333" s="8" t="s">
        <v>135</v>
      </c>
      <c r="C333" s="3">
        <v>31</v>
      </c>
      <c r="D333" s="1" t="s">
        <v>143</v>
      </c>
      <c r="E333" s="97" t="s">
        <v>2479</v>
      </c>
      <c r="F333" s="56" t="s">
        <v>4756</v>
      </c>
      <c r="G333" s="57">
        <v>0</v>
      </c>
      <c r="H333" s="57"/>
      <c r="I333" s="57"/>
      <c r="J333" s="57"/>
      <c r="K333" s="86"/>
      <c r="L333" s="59" t="s">
        <v>4756</v>
      </c>
      <c r="M333" s="58">
        <v>0</v>
      </c>
      <c r="N333" s="62"/>
      <c r="O333" s="62"/>
      <c r="P333" s="58"/>
      <c r="Q333" s="88"/>
    </row>
    <row r="334" spans="1:17">
      <c r="A334" s="7" t="s">
        <v>2480</v>
      </c>
      <c r="B334" s="8" t="s">
        <v>64</v>
      </c>
      <c r="C334" s="3">
        <v>65</v>
      </c>
      <c r="D334" s="1" t="s">
        <v>377</v>
      </c>
      <c r="E334" s="97" t="s">
        <v>2485</v>
      </c>
      <c r="F334" s="56" t="s">
        <v>4756</v>
      </c>
      <c r="G334" s="57">
        <v>1</v>
      </c>
      <c r="H334" s="61">
        <v>62.454873646209279</v>
      </c>
      <c r="I334" s="61"/>
      <c r="J334" s="61">
        <v>38.016528925619859</v>
      </c>
      <c r="K334" s="86">
        <v>3.452</v>
      </c>
      <c r="L334" s="59"/>
      <c r="M334" s="58">
        <v>0</v>
      </c>
      <c r="N334" s="62"/>
      <c r="O334" s="62"/>
      <c r="P334" s="58"/>
      <c r="Q334" s="88"/>
    </row>
    <row r="335" spans="1:17">
      <c r="A335" s="7" t="s">
        <v>2498</v>
      </c>
      <c r="B335" s="8" t="s">
        <v>13</v>
      </c>
      <c r="C335" s="63">
        <v>2</v>
      </c>
      <c r="D335" s="1" t="s">
        <v>15</v>
      </c>
      <c r="E335" s="97" t="s">
        <v>2503</v>
      </c>
      <c r="F335" s="56" t="s">
        <v>4756</v>
      </c>
      <c r="G335" s="57">
        <v>2</v>
      </c>
      <c r="H335" s="61">
        <v>77.256317689530761</v>
      </c>
      <c r="I335" s="61">
        <v>87.82051282051269</v>
      </c>
      <c r="J335" s="57"/>
      <c r="K335" s="86">
        <v>1.5348999999999999</v>
      </c>
      <c r="L335" s="59" t="s">
        <v>4756</v>
      </c>
      <c r="M335" s="58">
        <v>2</v>
      </c>
      <c r="N335" s="62">
        <v>80.078125</v>
      </c>
      <c r="O335" s="62">
        <v>88.275862068965566</v>
      </c>
      <c r="P335" s="62"/>
      <c r="Q335" s="88">
        <v>1.4612000000000001</v>
      </c>
    </row>
    <row r="336" spans="1:17">
      <c r="A336" s="7" t="s">
        <v>2504</v>
      </c>
      <c r="B336" s="8" t="s">
        <v>64</v>
      </c>
      <c r="C336" s="3">
        <v>68</v>
      </c>
      <c r="D336" s="1" t="s">
        <v>79</v>
      </c>
      <c r="E336" s="97" t="s">
        <v>2508</v>
      </c>
      <c r="F336" s="56" t="s">
        <v>4756</v>
      </c>
      <c r="G336" s="57">
        <v>1</v>
      </c>
      <c r="H336" s="61">
        <v>51.263537906137138</v>
      </c>
      <c r="I336" s="61"/>
      <c r="J336" s="61">
        <v>21.487603305785125</v>
      </c>
      <c r="K336" s="86">
        <v>12.95</v>
      </c>
      <c r="L336" s="59"/>
      <c r="M336" s="58">
        <v>0</v>
      </c>
      <c r="N336" s="62"/>
      <c r="O336" s="62"/>
      <c r="P336" s="58"/>
      <c r="Q336" s="88"/>
    </row>
    <row r="337" spans="1:17">
      <c r="A337" s="7" t="s">
        <v>2509</v>
      </c>
      <c r="B337" s="8" t="s">
        <v>13</v>
      </c>
      <c r="C337" s="63">
        <v>2</v>
      </c>
      <c r="D337" s="1" t="s">
        <v>15</v>
      </c>
      <c r="E337" s="97" t="s">
        <v>2513</v>
      </c>
      <c r="F337" s="56" t="s">
        <v>4755</v>
      </c>
      <c r="G337" s="57">
        <v>1</v>
      </c>
      <c r="H337" s="61">
        <v>12.635379061371836</v>
      </c>
      <c r="I337" s="61">
        <v>20.512820512820518</v>
      </c>
      <c r="J337" s="57"/>
      <c r="K337" s="86">
        <v>99.98</v>
      </c>
      <c r="L337" s="59" t="s">
        <v>4755</v>
      </c>
      <c r="M337" s="58">
        <v>3</v>
      </c>
      <c r="N337" s="62">
        <v>22.265625</v>
      </c>
      <c r="O337" s="62">
        <v>36.551724137931053</v>
      </c>
      <c r="P337" s="62"/>
      <c r="Q337" s="88">
        <v>99.73</v>
      </c>
    </row>
    <row r="338" spans="1:17">
      <c r="A338" s="7" t="s">
        <v>2514</v>
      </c>
      <c r="B338" s="8" t="s">
        <v>104</v>
      </c>
      <c r="C338" s="3">
        <v>29</v>
      </c>
      <c r="D338" s="1" t="s">
        <v>2519</v>
      </c>
      <c r="E338" s="97" t="s">
        <v>2520</v>
      </c>
      <c r="F338" s="56" t="s">
        <v>4756</v>
      </c>
      <c r="G338" s="57">
        <v>0</v>
      </c>
      <c r="H338" s="57"/>
      <c r="I338" s="57"/>
      <c r="J338" s="57"/>
      <c r="K338" s="86"/>
      <c r="L338" s="59"/>
      <c r="M338" s="58">
        <v>0</v>
      </c>
      <c r="N338" s="62"/>
      <c r="O338" s="62"/>
      <c r="P338" s="58"/>
      <c r="Q338" s="88"/>
    </row>
    <row r="339" spans="1:17">
      <c r="A339" s="7" t="s">
        <v>2521</v>
      </c>
      <c r="B339" s="8" t="s">
        <v>104</v>
      </c>
      <c r="C339" s="3">
        <v>41</v>
      </c>
      <c r="D339" s="1" t="s">
        <v>15</v>
      </c>
      <c r="E339" s="97" t="s">
        <v>2525</v>
      </c>
      <c r="F339" s="56" t="s">
        <v>4755</v>
      </c>
      <c r="G339" s="57">
        <v>0</v>
      </c>
      <c r="H339" s="61"/>
      <c r="I339" s="61"/>
      <c r="J339" s="57"/>
      <c r="K339" s="86"/>
      <c r="L339" s="59"/>
      <c r="M339" s="58">
        <v>0</v>
      </c>
      <c r="N339" s="62"/>
      <c r="O339" s="62"/>
      <c r="P339" s="58"/>
      <c r="Q339" s="88"/>
    </row>
    <row r="340" spans="1:17">
      <c r="A340" s="7" t="s">
        <v>2526</v>
      </c>
      <c r="B340" s="8" t="s">
        <v>64</v>
      </c>
      <c r="C340" s="3">
        <v>59</v>
      </c>
      <c r="D340" s="1" t="s">
        <v>66</v>
      </c>
      <c r="E340" s="97" t="s">
        <v>2530</v>
      </c>
      <c r="F340" s="56" t="s">
        <v>4756</v>
      </c>
      <c r="G340" s="57">
        <v>3</v>
      </c>
      <c r="H340" s="61">
        <v>88.447653429603122</v>
      </c>
      <c r="I340" s="61"/>
      <c r="J340" s="61">
        <v>80.991735537190138</v>
      </c>
      <c r="K340" s="86">
        <v>0.71789273333333325</v>
      </c>
      <c r="L340" s="59" t="s">
        <v>4756</v>
      </c>
      <c r="M340" s="58">
        <v>2</v>
      </c>
      <c r="N340" s="62">
        <v>99.609375</v>
      </c>
      <c r="O340" s="62"/>
      <c r="P340" s="62">
        <v>99.099099099099348</v>
      </c>
      <c r="Q340" s="88">
        <v>0.27010000000000001</v>
      </c>
    </row>
    <row r="341" spans="1:17">
      <c r="A341" s="7" t="s">
        <v>2542</v>
      </c>
      <c r="B341" s="8" t="s">
        <v>64</v>
      </c>
      <c r="C341" s="3">
        <v>44</v>
      </c>
      <c r="D341" s="1" t="s">
        <v>15</v>
      </c>
      <c r="E341" s="97" t="s">
        <v>2547</v>
      </c>
      <c r="F341" s="56" t="s">
        <v>4756</v>
      </c>
      <c r="G341" s="57">
        <v>1</v>
      </c>
      <c r="H341" s="61">
        <v>96.389891696751249</v>
      </c>
      <c r="I341" s="61"/>
      <c r="J341" s="61">
        <v>93.388429752066116</v>
      </c>
      <c r="K341" s="86">
        <v>0.35139999999999999</v>
      </c>
      <c r="L341" s="59"/>
      <c r="M341" s="58">
        <v>0</v>
      </c>
      <c r="N341" s="62"/>
      <c r="O341" s="62"/>
      <c r="P341" s="58"/>
      <c r="Q341" s="88"/>
    </row>
    <row r="342" spans="1:17">
      <c r="A342" s="7" t="s">
        <v>2548</v>
      </c>
      <c r="B342" s="8" t="s">
        <v>1265</v>
      </c>
      <c r="C342" s="63">
        <v>1</v>
      </c>
      <c r="D342" s="1" t="s">
        <v>34</v>
      </c>
      <c r="E342" s="97" t="s">
        <v>2552</v>
      </c>
      <c r="F342" s="56" t="s">
        <v>4755</v>
      </c>
      <c r="G342" s="57">
        <v>1</v>
      </c>
      <c r="H342" s="61">
        <v>19.494584837545133</v>
      </c>
      <c r="I342" s="61">
        <v>32.05128205128208</v>
      </c>
      <c r="J342" s="57"/>
      <c r="K342" s="86">
        <v>99.86</v>
      </c>
      <c r="L342" s="59" t="s">
        <v>4755</v>
      </c>
      <c r="M342" s="58">
        <v>0</v>
      </c>
      <c r="N342" s="62"/>
      <c r="O342" s="62"/>
      <c r="P342" s="58"/>
      <c r="Q342" s="88"/>
    </row>
    <row r="343" spans="1:17">
      <c r="A343" s="7" t="s">
        <v>2559</v>
      </c>
      <c r="B343" s="8" t="s">
        <v>97</v>
      </c>
      <c r="C343" s="63">
        <v>2</v>
      </c>
      <c r="D343" s="1" t="s">
        <v>15</v>
      </c>
      <c r="E343" s="97" t="s">
        <v>2564</v>
      </c>
      <c r="F343" s="56" t="s">
        <v>4755</v>
      </c>
      <c r="G343" s="57">
        <v>0</v>
      </c>
      <c r="H343" s="57"/>
      <c r="I343" s="57"/>
      <c r="J343" s="57"/>
      <c r="K343" s="86"/>
      <c r="L343" s="59" t="s">
        <v>4755</v>
      </c>
      <c r="M343" s="58">
        <v>0</v>
      </c>
      <c r="N343" s="62"/>
      <c r="O343" s="62"/>
      <c r="P343" s="58"/>
      <c r="Q343" s="88"/>
    </row>
    <row r="344" spans="1:17">
      <c r="A344" s="7" t="s">
        <v>2565</v>
      </c>
      <c r="B344" s="8" t="s">
        <v>13</v>
      </c>
      <c r="C344" s="63">
        <v>1</v>
      </c>
      <c r="D344" s="1" t="s">
        <v>34</v>
      </c>
      <c r="E344" s="97" t="s">
        <v>2569</v>
      </c>
      <c r="F344" s="56" t="s">
        <v>4755</v>
      </c>
      <c r="G344" s="57">
        <v>0</v>
      </c>
      <c r="H344" s="61"/>
      <c r="I344" s="61"/>
      <c r="J344" s="57"/>
      <c r="K344" s="86"/>
      <c r="L344" s="59" t="s">
        <v>4755</v>
      </c>
      <c r="M344" s="58">
        <v>0</v>
      </c>
      <c r="N344" s="62"/>
      <c r="O344" s="62"/>
      <c r="P344" s="58"/>
      <c r="Q344" s="88"/>
    </row>
    <row r="345" spans="1:17">
      <c r="A345" s="7" t="s">
        <v>2570</v>
      </c>
      <c r="B345" s="8" t="s">
        <v>13</v>
      </c>
      <c r="C345" s="63">
        <v>2</v>
      </c>
      <c r="D345" s="1" t="s">
        <v>15</v>
      </c>
      <c r="E345" s="97" t="s">
        <v>2575</v>
      </c>
      <c r="F345" s="56" t="s">
        <v>4755</v>
      </c>
      <c r="G345" s="57">
        <v>0</v>
      </c>
      <c r="H345" s="61"/>
      <c r="I345" s="61"/>
      <c r="J345" s="57"/>
      <c r="K345" s="86"/>
      <c r="L345" s="59" t="s">
        <v>4755</v>
      </c>
      <c r="M345" s="58">
        <v>1</v>
      </c>
      <c r="N345" s="62">
        <v>24.21875</v>
      </c>
      <c r="O345" s="62">
        <v>40.000000000000021</v>
      </c>
      <c r="P345" s="62"/>
      <c r="Q345" s="88">
        <v>99.61</v>
      </c>
    </row>
    <row r="346" spans="1:17">
      <c r="A346" s="7" t="s">
        <v>2576</v>
      </c>
      <c r="B346" s="8" t="s">
        <v>64</v>
      </c>
      <c r="C346" s="3">
        <v>50</v>
      </c>
      <c r="D346" s="1" t="s">
        <v>129</v>
      </c>
      <c r="E346" s="97" t="s">
        <v>2581</v>
      </c>
      <c r="F346" s="56" t="s">
        <v>4755</v>
      </c>
      <c r="G346" s="57">
        <v>0</v>
      </c>
      <c r="H346" s="57"/>
      <c r="I346" s="57"/>
      <c r="J346" s="57"/>
      <c r="K346" s="86"/>
      <c r="L346" s="59"/>
      <c r="M346" s="58">
        <v>0</v>
      </c>
      <c r="N346" s="62"/>
      <c r="O346" s="62"/>
      <c r="P346" s="58"/>
      <c r="Q346" s="88"/>
    </row>
    <row r="347" spans="1:17">
      <c r="A347" s="7" t="s">
        <v>2582</v>
      </c>
      <c r="B347" s="8" t="s">
        <v>64</v>
      </c>
      <c r="C347" s="3">
        <v>43</v>
      </c>
      <c r="D347" s="1" t="s">
        <v>652</v>
      </c>
      <c r="E347" s="97" t="s">
        <v>2586</v>
      </c>
      <c r="F347" s="56"/>
      <c r="G347" s="57">
        <v>0</v>
      </c>
      <c r="H347" s="61"/>
      <c r="I347" s="61"/>
      <c r="J347" s="57"/>
      <c r="K347" s="86"/>
      <c r="L347" s="59" t="s">
        <v>4756</v>
      </c>
      <c r="M347" s="58">
        <v>1</v>
      </c>
      <c r="N347" s="62">
        <v>88.28125</v>
      </c>
      <c r="O347" s="62"/>
      <c r="P347" s="62">
        <v>82.88288288288301</v>
      </c>
      <c r="Q347" s="88">
        <v>0.89529999999999998</v>
      </c>
    </row>
    <row r="348" spans="1:17">
      <c r="A348" s="7" t="s">
        <v>2587</v>
      </c>
      <c r="B348" s="8" t="s">
        <v>13</v>
      </c>
      <c r="C348" s="63">
        <v>2</v>
      </c>
      <c r="D348" s="1" t="s">
        <v>15</v>
      </c>
      <c r="E348" s="97" t="s">
        <v>2591</v>
      </c>
      <c r="F348" s="56" t="s">
        <v>4755</v>
      </c>
      <c r="G348" s="57">
        <v>0</v>
      </c>
      <c r="H348" s="61"/>
      <c r="I348" s="61"/>
      <c r="J348" s="57"/>
      <c r="K348" s="86"/>
      <c r="L348" s="59" t="s">
        <v>4755</v>
      </c>
      <c r="M348" s="58">
        <v>0</v>
      </c>
      <c r="N348" s="62"/>
      <c r="O348" s="62"/>
      <c r="P348" s="58"/>
      <c r="Q348" s="88"/>
    </row>
    <row r="349" spans="1:17">
      <c r="A349" s="7" t="s">
        <v>2592</v>
      </c>
      <c r="B349" s="8" t="s">
        <v>27</v>
      </c>
      <c r="C349" s="63">
        <v>1</v>
      </c>
      <c r="D349" s="1" t="s">
        <v>34</v>
      </c>
      <c r="E349" s="97" t="s">
        <v>2597</v>
      </c>
      <c r="F349" s="56"/>
      <c r="G349" s="57">
        <v>0</v>
      </c>
      <c r="H349" s="57"/>
      <c r="I349" s="57"/>
      <c r="J349" s="57"/>
      <c r="K349" s="86"/>
      <c r="L349" s="59" t="s">
        <v>4755</v>
      </c>
      <c r="M349" s="58">
        <v>0</v>
      </c>
      <c r="N349" s="62"/>
      <c r="O349" s="62"/>
      <c r="P349" s="58"/>
      <c r="Q349" s="88"/>
    </row>
    <row r="350" spans="1:17">
      <c r="A350" s="7" t="s">
        <v>2598</v>
      </c>
      <c r="B350" s="8" t="s">
        <v>13</v>
      </c>
      <c r="C350" s="63">
        <v>2</v>
      </c>
      <c r="D350" s="1" t="s">
        <v>15</v>
      </c>
      <c r="E350" s="97" t="s">
        <v>2603</v>
      </c>
      <c r="F350" s="56" t="s">
        <v>4755</v>
      </c>
      <c r="G350" s="57">
        <v>0</v>
      </c>
      <c r="H350" s="57"/>
      <c r="I350" s="57"/>
      <c r="J350" s="57"/>
      <c r="K350" s="86"/>
      <c r="L350" s="59" t="s">
        <v>4755</v>
      </c>
      <c r="M350" s="58">
        <v>1</v>
      </c>
      <c r="N350" s="62">
        <v>39.84375</v>
      </c>
      <c r="O350" s="62">
        <v>66.206896551724171</v>
      </c>
      <c r="P350" s="62"/>
      <c r="Q350" s="88">
        <v>96.68</v>
      </c>
    </row>
    <row r="351" spans="1:17">
      <c r="A351" s="7" t="s">
        <v>2604</v>
      </c>
      <c r="B351" s="8" t="s">
        <v>13</v>
      </c>
      <c r="C351" s="63">
        <v>2</v>
      </c>
      <c r="D351" s="1" t="s">
        <v>15</v>
      </c>
      <c r="E351" s="97" t="s">
        <v>2609</v>
      </c>
      <c r="F351" s="56" t="s">
        <v>4755</v>
      </c>
      <c r="G351" s="57">
        <v>0</v>
      </c>
      <c r="H351" s="61"/>
      <c r="I351" s="61"/>
      <c r="J351" s="57"/>
      <c r="K351" s="86"/>
      <c r="L351" s="59" t="s">
        <v>4755</v>
      </c>
      <c r="M351" s="58">
        <v>0</v>
      </c>
      <c r="N351" s="62"/>
      <c r="O351" s="62"/>
      <c r="P351" s="58"/>
      <c r="Q351" s="88"/>
    </row>
    <row r="352" spans="1:17">
      <c r="A352" s="7" t="s">
        <v>2616</v>
      </c>
      <c r="B352" s="8" t="s">
        <v>13</v>
      </c>
      <c r="C352" s="63">
        <v>2</v>
      </c>
      <c r="D352" s="1" t="s">
        <v>15</v>
      </c>
      <c r="E352" s="97" t="s">
        <v>2621</v>
      </c>
      <c r="F352" s="56"/>
      <c r="G352" s="57">
        <v>0</v>
      </c>
      <c r="H352" s="57"/>
      <c r="I352" s="57"/>
      <c r="J352" s="57"/>
      <c r="K352" s="86"/>
      <c r="L352" s="59" t="s">
        <v>4755</v>
      </c>
      <c r="M352" s="58">
        <v>0</v>
      </c>
      <c r="N352" s="62"/>
      <c r="O352" s="62"/>
      <c r="P352" s="58"/>
      <c r="Q352" s="88"/>
    </row>
    <row r="353" spans="1:17">
      <c r="A353" s="7" t="s">
        <v>2634</v>
      </c>
      <c r="B353" s="8" t="s">
        <v>104</v>
      </c>
      <c r="C353" s="3">
        <v>27</v>
      </c>
      <c r="D353" s="1" t="s">
        <v>8</v>
      </c>
      <c r="E353" s="97" t="s">
        <v>2639</v>
      </c>
      <c r="F353" s="56" t="s">
        <v>4756</v>
      </c>
      <c r="G353" s="57">
        <v>2</v>
      </c>
      <c r="H353" s="61">
        <v>75.451263537906186</v>
      </c>
      <c r="I353" s="61"/>
      <c r="J353" s="61">
        <v>61.157024793388551</v>
      </c>
      <c r="K353" s="86">
        <v>1.661</v>
      </c>
      <c r="L353" s="59" t="s">
        <v>4756</v>
      </c>
      <c r="M353" s="58">
        <v>3</v>
      </c>
      <c r="N353" s="62">
        <v>74.609375</v>
      </c>
      <c r="O353" s="62"/>
      <c r="P353" s="62">
        <v>63.063063063063048</v>
      </c>
      <c r="Q353" s="88">
        <v>1.8699999999999999</v>
      </c>
    </row>
    <row r="354" spans="1:17">
      <c r="A354" s="7" t="s">
        <v>2634</v>
      </c>
      <c r="B354" s="8" t="s">
        <v>104</v>
      </c>
      <c r="C354" s="3">
        <v>28</v>
      </c>
      <c r="D354" s="1" t="s">
        <v>66</v>
      </c>
      <c r="E354" s="97" t="s">
        <v>2640</v>
      </c>
      <c r="F354" s="56" t="s">
        <v>4756</v>
      </c>
      <c r="G354" s="57">
        <v>0</v>
      </c>
      <c r="H354" s="57"/>
      <c r="I354" s="57"/>
      <c r="J354" s="57"/>
      <c r="K354" s="86"/>
      <c r="L354" s="59" t="s">
        <v>4756</v>
      </c>
      <c r="M354" s="58">
        <v>1</v>
      </c>
      <c r="N354" s="62">
        <v>58.59375</v>
      </c>
      <c r="O354" s="62"/>
      <c r="P354" s="62">
        <v>36.936936936936931</v>
      </c>
      <c r="Q354" s="88">
        <v>5.1150000000000002</v>
      </c>
    </row>
    <row r="355" spans="1:17">
      <c r="A355" s="7" t="s">
        <v>2641</v>
      </c>
      <c r="B355" s="8" t="s">
        <v>155</v>
      </c>
      <c r="C355" s="63">
        <v>1</v>
      </c>
      <c r="D355" s="1" t="s">
        <v>34</v>
      </c>
      <c r="E355" s="97" t="s">
        <v>2646</v>
      </c>
      <c r="F355" s="56" t="s">
        <v>4755</v>
      </c>
      <c r="G355" s="57">
        <v>0</v>
      </c>
      <c r="H355" s="61"/>
      <c r="I355" s="61"/>
      <c r="J355" s="57"/>
      <c r="K355" s="86"/>
      <c r="L355" s="59"/>
      <c r="M355" s="58">
        <v>0</v>
      </c>
      <c r="N355" s="62"/>
      <c r="O355" s="62"/>
      <c r="P355" s="58"/>
      <c r="Q355" s="88"/>
    </row>
    <row r="356" spans="1:17">
      <c r="A356" s="7" t="s">
        <v>2647</v>
      </c>
      <c r="B356" s="8" t="s">
        <v>64</v>
      </c>
      <c r="C356" s="3">
        <v>78</v>
      </c>
      <c r="D356" s="1" t="s">
        <v>66</v>
      </c>
      <c r="E356" s="97" t="s">
        <v>2652</v>
      </c>
      <c r="F356" s="56"/>
      <c r="G356" s="57">
        <v>0</v>
      </c>
      <c r="H356" s="57"/>
      <c r="I356" s="57"/>
      <c r="J356" s="57"/>
      <c r="K356" s="86"/>
      <c r="L356" s="59" t="s">
        <v>4756</v>
      </c>
      <c r="M356" s="58">
        <v>0</v>
      </c>
      <c r="N356" s="62"/>
      <c r="O356" s="62"/>
      <c r="P356" s="58"/>
      <c r="Q356" s="88"/>
    </row>
    <row r="357" spans="1:17">
      <c r="A357" s="7" t="s">
        <v>2647</v>
      </c>
      <c r="B357" s="8" t="s">
        <v>64</v>
      </c>
      <c r="C357" s="3">
        <v>80</v>
      </c>
      <c r="D357" s="1" t="s">
        <v>66</v>
      </c>
      <c r="E357" s="97" t="s">
        <v>2651</v>
      </c>
      <c r="F357" s="56"/>
      <c r="G357" s="57">
        <v>0</v>
      </c>
      <c r="H357" s="61"/>
      <c r="I357" s="61"/>
      <c r="J357" s="57"/>
      <c r="K357" s="86"/>
      <c r="L357" s="59" t="s">
        <v>4756</v>
      </c>
      <c r="M357" s="58">
        <v>1</v>
      </c>
      <c r="N357" s="62">
        <v>62.890625</v>
      </c>
      <c r="O357" s="62"/>
      <c r="P357" s="62">
        <v>45.045045045045036</v>
      </c>
      <c r="Q357" s="88">
        <v>3.8889999999999998</v>
      </c>
    </row>
    <row r="358" spans="1:17">
      <c r="A358" s="7" t="s">
        <v>2671</v>
      </c>
      <c r="B358" s="8" t="s">
        <v>13</v>
      </c>
      <c r="C358" s="63">
        <v>1</v>
      </c>
      <c r="D358" s="1" t="s">
        <v>34</v>
      </c>
      <c r="E358" s="97" t="s">
        <v>2675</v>
      </c>
      <c r="F358" s="56"/>
      <c r="G358" s="57">
        <v>0</v>
      </c>
      <c r="H358" s="57"/>
      <c r="I358" s="57"/>
      <c r="J358" s="57"/>
      <c r="K358" s="86"/>
      <c r="L358" s="59" t="s">
        <v>4755</v>
      </c>
      <c r="M358" s="58">
        <v>0</v>
      </c>
      <c r="N358" s="62"/>
      <c r="O358" s="62"/>
      <c r="P358" s="58"/>
      <c r="Q358" s="88"/>
    </row>
    <row r="359" spans="1:17">
      <c r="A359" s="7" t="s">
        <v>2681</v>
      </c>
      <c r="B359" s="8" t="s">
        <v>155</v>
      </c>
      <c r="C359" s="63">
        <v>2</v>
      </c>
      <c r="D359" s="1" t="s">
        <v>15</v>
      </c>
      <c r="E359" s="97" t="s">
        <v>2686</v>
      </c>
      <c r="F359" s="56"/>
      <c r="G359" s="57">
        <v>0</v>
      </c>
      <c r="H359" s="61"/>
      <c r="I359" s="61"/>
      <c r="J359" s="57"/>
      <c r="K359" s="86"/>
      <c r="L359" s="59" t="s">
        <v>4755</v>
      </c>
      <c r="M359" s="58">
        <v>0</v>
      </c>
      <c r="N359" s="62"/>
      <c r="O359" s="62"/>
      <c r="P359" s="58"/>
      <c r="Q359" s="88"/>
    </row>
    <row r="360" spans="1:17">
      <c r="A360" s="7" t="s">
        <v>2693</v>
      </c>
      <c r="B360" s="8" t="s">
        <v>13</v>
      </c>
      <c r="C360" s="63">
        <v>2</v>
      </c>
      <c r="D360" s="1" t="s">
        <v>15</v>
      </c>
      <c r="E360" s="97" t="s">
        <v>2698</v>
      </c>
      <c r="F360" s="56" t="s">
        <v>4756</v>
      </c>
      <c r="G360" s="57">
        <v>2</v>
      </c>
      <c r="H360" s="61">
        <v>52.346570397111861</v>
      </c>
      <c r="I360" s="61">
        <v>75.641025641025621</v>
      </c>
      <c r="J360" s="57"/>
      <c r="K360" s="86">
        <v>10.7775</v>
      </c>
      <c r="L360" s="59" t="s">
        <v>4756</v>
      </c>
      <c r="M360" s="58">
        <v>2</v>
      </c>
      <c r="N360" s="62">
        <v>50.390625</v>
      </c>
      <c r="O360" s="62">
        <v>72.413793103448313</v>
      </c>
      <c r="P360" s="62"/>
      <c r="Q360" s="88">
        <v>11.286000000000001</v>
      </c>
    </row>
    <row r="361" spans="1:17">
      <c r="A361" s="7" t="s">
        <v>2699</v>
      </c>
      <c r="B361" s="8" t="s">
        <v>64</v>
      </c>
      <c r="C361" s="3">
        <v>57</v>
      </c>
      <c r="D361" s="1" t="s">
        <v>377</v>
      </c>
      <c r="E361" s="97" t="s">
        <v>2705</v>
      </c>
      <c r="F361" s="56" t="s">
        <v>4756</v>
      </c>
      <c r="G361" s="57">
        <v>2</v>
      </c>
      <c r="H361" s="61">
        <v>74.729241877256356</v>
      </c>
      <c r="I361" s="61"/>
      <c r="J361" s="61">
        <v>59.504132231405073</v>
      </c>
      <c r="K361" s="86">
        <v>1.7109999999999999</v>
      </c>
      <c r="L361" s="59" t="s">
        <v>4756</v>
      </c>
      <c r="M361" s="58">
        <v>3</v>
      </c>
      <c r="N361" s="62">
        <v>78.515625</v>
      </c>
      <c r="O361" s="62"/>
      <c r="P361" s="62">
        <v>68.468468468468487</v>
      </c>
      <c r="Q361" s="88">
        <v>1.5636666666666665</v>
      </c>
    </row>
    <row r="362" spans="1:17">
      <c r="A362" s="7" t="s">
        <v>2699</v>
      </c>
      <c r="B362" s="8" t="s">
        <v>64</v>
      </c>
      <c r="C362" s="3">
        <v>58</v>
      </c>
      <c r="D362" s="1" t="s">
        <v>66</v>
      </c>
      <c r="E362" s="97" t="s">
        <v>2704</v>
      </c>
      <c r="F362" s="56" t="s">
        <v>4756</v>
      </c>
      <c r="G362" s="57">
        <v>3</v>
      </c>
      <c r="H362" s="61">
        <v>85.920577617328718</v>
      </c>
      <c r="I362" s="61"/>
      <c r="J362" s="61">
        <v>76.033057851239747</v>
      </c>
      <c r="K362" s="86">
        <v>0.93506666666666671</v>
      </c>
      <c r="L362" s="59" t="s">
        <v>4756</v>
      </c>
      <c r="M362" s="58">
        <v>3</v>
      </c>
      <c r="N362" s="62">
        <v>82.8125</v>
      </c>
      <c r="O362" s="62"/>
      <c r="P362" s="62">
        <v>74.774774774774841</v>
      </c>
      <c r="Q362" s="88">
        <v>1.2502333333333333</v>
      </c>
    </row>
    <row r="363" spans="1:17">
      <c r="A363" s="7" t="s">
        <v>2706</v>
      </c>
      <c r="B363" s="8" t="s">
        <v>64</v>
      </c>
      <c r="C363" s="63">
        <v>2</v>
      </c>
      <c r="D363" s="1" t="s">
        <v>15</v>
      </c>
      <c r="E363" s="97" t="s">
        <v>2710</v>
      </c>
      <c r="F363" s="56" t="s">
        <v>4755</v>
      </c>
      <c r="G363" s="57">
        <v>1</v>
      </c>
      <c r="H363" s="61">
        <v>40.072202166064997</v>
      </c>
      <c r="I363" s="61">
        <v>66.666666666666728</v>
      </c>
      <c r="J363" s="57"/>
      <c r="K363" s="86">
        <v>96.88</v>
      </c>
      <c r="L363" s="59" t="s">
        <v>4755</v>
      </c>
      <c r="M363" s="58">
        <v>2</v>
      </c>
      <c r="N363" s="62">
        <v>11.328125</v>
      </c>
      <c r="O363" s="62">
        <v>18.620689655172423</v>
      </c>
      <c r="P363" s="62"/>
      <c r="Q363" s="88">
        <v>99.97</v>
      </c>
    </row>
    <row r="364" spans="1:17">
      <c r="A364" s="7" t="s">
        <v>2711</v>
      </c>
      <c r="B364" s="8" t="s">
        <v>104</v>
      </c>
      <c r="C364" s="63">
        <v>2</v>
      </c>
      <c r="D364" s="1" t="s">
        <v>15</v>
      </c>
      <c r="E364" s="97" t="s">
        <v>2716</v>
      </c>
      <c r="F364" s="56" t="s">
        <v>4755</v>
      </c>
      <c r="G364" s="57">
        <v>1</v>
      </c>
      <c r="H364" s="61">
        <v>12.996389891696746</v>
      </c>
      <c r="I364" s="61">
        <v>21.15384615384616</v>
      </c>
      <c r="J364" s="57"/>
      <c r="K364" s="86">
        <v>99.98</v>
      </c>
      <c r="L364" s="59" t="s">
        <v>4755</v>
      </c>
      <c r="M364" s="58">
        <v>1</v>
      </c>
      <c r="N364" s="62">
        <v>17.578125</v>
      </c>
      <c r="O364" s="62">
        <v>28.275862068965534</v>
      </c>
      <c r="P364" s="62"/>
      <c r="Q364" s="88">
        <v>99.85</v>
      </c>
    </row>
    <row r="365" spans="1:17">
      <c r="A365" s="7" t="s">
        <v>2723</v>
      </c>
      <c r="B365" s="8" t="s">
        <v>155</v>
      </c>
      <c r="C365" s="63">
        <v>2</v>
      </c>
      <c r="D365" s="1" t="s">
        <v>15</v>
      </c>
      <c r="E365" s="97" t="s">
        <v>2727</v>
      </c>
      <c r="F365" s="56"/>
      <c r="G365" s="57">
        <v>0</v>
      </c>
      <c r="H365" s="61"/>
      <c r="I365" s="61"/>
      <c r="J365" s="57"/>
      <c r="K365" s="86"/>
      <c r="L365" s="59"/>
      <c r="M365" s="58">
        <v>0</v>
      </c>
      <c r="N365" s="62"/>
      <c r="O365" s="62"/>
      <c r="P365" s="58"/>
      <c r="Q365" s="88"/>
    </row>
    <row r="366" spans="1:17">
      <c r="A366" s="7" t="s">
        <v>2728</v>
      </c>
      <c r="B366" s="8" t="s">
        <v>13</v>
      </c>
      <c r="C366" s="63">
        <v>2</v>
      </c>
      <c r="D366" s="1" t="s">
        <v>15</v>
      </c>
      <c r="E366" s="97" t="s">
        <v>2733</v>
      </c>
      <c r="F366" s="56" t="s">
        <v>4755</v>
      </c>
      <c r="G366" s="57">
        <v>2</v>
      </c>
      <c r="H366" s="61">
        <v>30.685920577617384</v>
      </c>
      <c r="I366" s="61">
        <v>50.000000000000064</v>
      </c>
      <c r="J366" s="57"/>
      <c r="K366" s="86">
        <v>99.074999999999989</v>
      </c>
      <c r="L366" s="59" t="s">
        <v>4755</v>
      </c>
      <c r="M366" s="58">
        <v>2</v>
      </c>
      <c r="N366" s="62">
        <v>35.15625</v>
      </c>
      <c r="O366" s="62">
        <v>58.620689655172448</v>
      </c>
      <c r="P366" s="62"/>
      <c r="Q366" s="88">
        <v>98.27000000000001</v>
      </c>
    </row>
    <row r="367" spans="1:17">
      <c r="A367" s="7" t="s">
        <v>2734</v>
      </c>
      <c r="B367" s="8" t="s">
        <v>104</v>
      </c>
      <c r="C367" s="63">
        <v>2</v>
      </c>
      <c r="D367" s="1" t="s">
        <v>15</v>
      </c>
      <c r="E367" s="97" t="s">
        <v>2738</v>
      </c>
      <c r="F367" s="56"/>
      <c r="G367" s="57">
        <v>0</v>
      </c>
      <c r="H367" s="57"/>
      <c r="I367" s="57"/>
      <c r="J367" s="57"/>
      <c r="K367" s="86"/>
      <c r="L367" s="59" t="s">
        <v>4755</v>
      </c>
      <c r="M367" s="58">
        <v>1</v>
      </c>
      <c r="N367" s="62">
        <v>5.078125</v>
      </c>
      <c r="O367" s="62">
        <v>8.9655172413793132</v>
      </c>
      <c r="P367" s="62"/>
      <c r="Q367" s="88">
        <v>99.99</v>
      </c>
    </row>
    <row r="368" spans="1:17">
      <c r="A368" s="7" t="s">
        <v>2739</v>
      </c>
      <c r="B368" s="8" t="s">
        <v>27</v>
      </c>
      <c r="C368" s="63">
        <v>2</v>
      </c>
      <c r="D368" s="1" t="s">
        <v>15</v>
      </c>
      <c r="E368" s="97" t="s">
        <v>2744</v>
      </c>
      <c r="F368" s="56" t="s">
        <v>4756</v>
      </c>
      <c r="G368" s="57">
        <v>2</v>
      </c>
      <c r="H368" s="61">
        <v>49.097472924187691</v>
      </c>
      <c r="I368" s="61">
        <v>73.717948717948715</v>
      </c>
      <c r="J368" s="57"/>
      <c r="K368" s="86">
        <v>27.259999999999998</v>
      </c>
      <c r="L368" s="59" t="s">
        <v>4756</v>
      </c>
      <c r="M368" s="58">
        <v>3</v>
      </c>
      <c r="N368" s="62">
        <v>47.265625</v>
      </c>
      <c r="O368" s="62">
        <v>71.034482758620726</v>
      </c>
      <c r="P368" s="62"/>
      <c r="Q368" s="88">
        <v>27.606666666666669</v>
      </c>
    </row>
    <row r="369" spans="1:17">
      <c r="A369" s="7" t="s">
        <v>2745</v>
      </c>
      <c r="B369" s="8" t="s">
        <v>13</v>
      </c>
      <c r="C369" s="63">
        <v>2</v>
      </c>
      <c r="D369" s="1" t="s">
        <v>15</v>
      </c>
      <c r="E369" s="97" t="s">
        <v>2749</v>
      </c>
      <c r="F369" s="56" t="s">
        <v>4755</v>
      </c>
      <c r="G369" s="57">
        <v>0</v>
      </c>
      <c r="H369" s="61"/>
      <c r="I369" s="61"/>
      <c r="J369" s="57"/>
      <c r="K369" s="86"/>
      <c r="L369" s="59" t="s">
        <v>4755</v>
      </c>
      <c r="M369" s="58">
        <v>0</v>
      </c>
      <c r="N369" s="62"/>
      <c r="O369" s="62"/>
      <c r="P369" s="58"/>
      <c r="Q369" s="88"/>
    </row>
    <row r="370" spans="1:17">
      <c r="A370" s="7" t="s">
        <v>2750</v>
      </c>
      <c r="B370" s="8" t="s">
        <v>13</v>
      </c>
      <c r="C370" s="63">
        <v>2</v>
      </c>
      <c r="D370" s="1" t="s">
        <v>15</v>
      </c>
      <c r="E370" s="97" t="s">
        <v>2755</v>
      </c>
      <c r="F370" s="56" t="s">
        <v>4756</v>
      </c>
      <c r="G370" s="57">
        <v>0</v>
      </c>
      <c r="H370" s="57"/>
      <c r="I370" s="57"/>
      <c r="J370" s="57"/>
      <c r="K370" s="86"/>
      <c r="L370" s="59" t="s">
        <v>4756</v>
      </c>
      <c r="M370" s="58">
        <v>0</v>
      </c>
      <c r="N370" s="62"/>
      <c r="O370" s="62"/>
      <c r="P370" s="58"/>
      <c r="Q370" s="88"/>
    </row>
    <row r="371" spans="1:17">
      <c r="A371" s="7" t="s">
        <v>2756</v>
      </c>
      <c r="B371" s="8" t="s">
        <v>64</v>
      </c>
      <c r="C371" s="3">
        <v>60</v>
      </c>
      <c r="D371" s="1" t="s">
        <v>15</v>
      </c>
      <c r="E371" s="97" t="s">
        <v>2761</v>
      </c>
      <c r="F371" s="56" t="s">
        <v>4756</v>
      </c>
      <c r="G371" s="57">
        <v>2</v>
      </c>
      <c r="H371" s="61">
        <v>47.292418772563153</v>
      </c>
      <c r="I371" s="61"/>
      <c r="J371" s="61">
        <v>14.87603305785124</v>
      </c>
      <c r="K371" s="86">
        <v>38.43</v>
      </c>
      <c r="L371" s="59" t="s">
        <v>4756</v>
      </c>
      <c r="M371" s="58">
        <v>3</v>
      </c>
      <c r="N371" s="62">
        <v>46.09375</v>
      </c>
      <c r="O371" s="62"/>
      <c r="P371" s="62">
        <v>14.414414414414411</v>
      </c>
      <c r="Q371" s="88">
        <v>35.933333333333337</v>
      </c>
    </row>
    <row r="372" spans="1:17">
      <c r="A372" s="7" t="s">
        <v>2756</v>
      </c>
      <c r="B372" s="8" t="s">
        <v>64</v>
      </c>
      <c r="C372" s="3">
        <v>61</v>
      </c>
      <c r="D372" s="1" t="s">
        <v>66</v>
      </c>
      <c r="E372" s="97" t="s">
        <v>2762</v>
      </c>
      <c r="F372" s="56" t="s">
        <v>4755</v>
      </c>
      <c r="G372" s="57">
        <v>3</v>
      </c>
      <c r="H372" s="61">
        <v>44.765342960288798</v>
      </c>
      <c r="I372" s="61"/>
      <c r="J372" s="61">
        <v>10.743801652892563</v>
      </c>
      <c r="K372" s="86">
        <v>84.44</v>
      </c>
      <c r="L372" s="59" t="s">
        <v>4755</v>
      </c>
      <c r="M372" s="58">
        <v>2</v>
      </c>
      <c r="N372" s="62">
        <v>42.96875</v>
      </c>
      <c r="O372" s="62"/>
      <c r="P372" s="62">
        <v>8.108108108108107</v>
      </c>
      <c r="Q372" s="88">
        <v>81.34</v>
      </c>
    </row>
    <row r="373" spans="1:17">
      <c r="A373" s="7" t="s">
        <v>2774</v>
      </c>
      <c r="B373" s="8" t="s">
        <v>64</v>
      </c>
      <c r="C373" s="3">
        <v>75</v>
      </c>
      <c r="D373" s="1" t="s">
        <v>66</v>
      </c>
      <c r="E373" s="97" t="s">
        <v>2779</v>
      </c>
      <c r="F373" s="56" t="s">
        <v>4756</v>
      </c>
      <c r="G373" s="57">
        <v>1</v>
      </c>
      <c r="H373" s="61">
        <v>76.173285198556016</v>
      </c>
      <c r="I373" s="61"/>
      <c r="J373" s="61">
        <v>62.809917355372029</v>
      </c>
      <c r="K373" s="86">
        <v>1.629</v>
      </c>
      <c r="L373" s="59"/>
      <c r="M373" s="58">
        <v>0</v>
      </c>
      <c r="N373" s="62"/>
      <c r="O373" s="62"/>
      <c r="P373" s="58"/>
      <c r="Q373" s="88"/>
    </row>
    <row r="374" spans="1:17">
      <c r="A374" s="7" t="s">
        <v>2786</v>
      </c>
      <c r="B374" s="8" t="s">
        <v>64</v>
      </c>
      <c r="C374" s="3">
        <v>45</v>
      </c>
      <c r="D374" s="1" t="s">
        <v>15</v>
      </c>
      <c r="E374" s="97" t="s">
        <v>2791</v>
      </c>
      <c r="F374" s="56" t="s">
        <v>4756</v>
      </c>
      <c r="G374" s="57">
        <v>2</v>
      </c>
      <c r="H374" s="61">
        <v>54.1516245487364</v>
      </c>
      <c r="I374" s="61"/>
      <c r="J374" s="61">
        <v>26.446280991735538</v>
      </c>
      <c r="K374" s="86">
        <v>9.7134999999999998</v>
      </c>
      <c r="L374" s="59" t="s">
        <v>4756</v>
      </c>
      <c r="M374" s="58">
        <v>1</v>
      </c>
      <c r="N374" s="62">
        <v>54.6875</v>
      </c>
      <c r="O374" s="62"/>
      <c r="P374" s="62">
        <v>29.729729729729723</v>
      </c>
      <c r="Q374" s="88">
        <v>6.66</v>
      </c>
    </row>
    <row r="375" spans="1:17">
      <c r="A375" s="7" t="s">
        <v>2792</v>
      </c>
      <c r="B375" s="8" t="s">
        <v>2796</v>
      </c>
      <c r="C375" s="63">
        <v>1</v>
      </c>
      <c r="D375" s="1" t="s">
        <v>34</v>
      </c>
      <c r="E375" s="97" t="s">
        <v>2798</v>
      </c>
      <c r="F375" s="56" t="s">
        <v>4756</v>
      </c>
      <c r="G375" s="57">
        <v>1</v>
      </c>
      <c r="H375" s="61">
        <v>91.696750902527356</v>
      </c>
      <c r="I375" s="61">
        <v>96.794871794871582</v>
      </c>
      <c r="J375" s="57"/>
      <c r="K375" s="86">
        <v>0.55779999999999996</v>
      </c>
      <c r="L375" s="59" t="s">
        <v>4756</v>
      </c>
      <c r="M375" s="58">
        <v>0</v>
      </c>
      <c r="N375" s="62"/>
      <c r="O375" s="62"/>
      <c r="P375" s="58"/>
      <c r="Q375" s="88"/>
    </row>
    <row r="376" spans="1:17">
      <c r="A376" s="7" t="s">
        <v>2799</v>
      </c>
      <c r="B376" s="8" t="s">
        <v>64</v>
      </c>
      <c r="C376" s="3">
        <v>75</v>
      </c>
      <c r="D376" s="1" t="s">
        <v>170</v>
      </c>
      <c r="E376" s="97" t="s">
        <v>2804</v>
      </c>
      <c r="F376" s="56" t="s">
        <v>4756</v>
      </c>
      <c r="G376" s="57">
        <v>2</v>
      </c>
      <c r="H376" s="61">
        <v>91.335740072202441</v>
      </c>
      <c r="I376" s="61"/>
      <c r="J376" s="61">
        <v>85.123966942148797</v>
      </c>
      <c r="K376" s="86">
        <v>0.56455</v>
      </c>
      <c r="L376" s="59" t="s">
        <v>4756</v>
      </c>
      <c r="M376" s="58">
        <v>1</v>
      </c>
      <c r="N376" s="62">
        <v>88.671875</v>
      </c>
      <c r="O376" s="62"/>
      <c r="P376" s="62">
        <v>83.783783783783917</v>
      </c>
      <c r="Q376" s="88">
        <v>0.83250000000000002</v>
      </c>
    </row>
    <row r="377" spans="1:17">
      <c r="A377" s="7" t="s">
        <v>2805</v>
      </c>
      <c r="B377" s="8" t="s">
        <v>97</v>
      </c>
      <c r="C377" s="63">
        <v>2</v>
      </c>
      <c r="D377" s="1" t="s">
        <v>15</v>
      </c>
      <c r="E377" s="97" t="s">
        <v>2809</v>
      </c>
      <c r="F377" s="56" t="s">
        <v>4755</v>
      </c>
      <c r="G377" s="57">
        <v>1</v>
      </c>
      <c r="H377" s="61">
        <v>38.989169675090274</v>
      </c>
      <c r="I377" s="61">
        <v>64.743589743589823</v>
      </c>
      <c r="J377" s="57"/>
      <c r="K377" s="86">
        <v>97.5</v>
      </c>
      <c r="L377" s="59" t="s">
        <v>4755</v>
      </c>
      <c r="M377" s="58">
        <v>0</v>
      </c>
      <c r="N377" s="62"/>
      <c r="O377" s="62"/>
      <c r="P377" s="58"/>
      <c r="Q377" s="88"/>
    </row>
    <row r="378" spans="1:17">
      <c r="A378" s="7" t="s">
        <v>2810</v>
      </c>
      <c r="B378" s="8" t="s">
        <v>64</v>
      </c>
      <c r="C378" s="3">
        <v>57</v>
      </c>
      <c r="D378" s="1" t="s">
        <v>129</v>
      </c>
      <c r="E378" s="97" t="s">
        <v>2814</v>
      </c>
      <c r="F378" s="56" t="s">
        <v>4756</v>
      </c>
      <c r="G378" s="57">
        <v>0</v>
      </c>
      <c r="H378" s="57"/>
      <c r="I378" s="57"/>
      <c r="J378" s="57"/>
      <c r="K378" s="86"/>
      <c r="L378" s="59"/>
      <c r="M378" s="58">
        <v>0</v>
      </c>
      <c r="N378" s="62"/>
      <c r="O378" s="62"/>
      <c r="P378" s="58"/>
      <c r="Q378" s="88"/>
    </row>
    <row r="379" spans="1:17">
      <c r="A379" s="7" t="s">
        <v>2810</v>
      </c>
      <c r="B379" s="8" t="s">
        <v>64</v>
      </c>
      <c r="C379" s="3">
        <v>59</v>
      </c>
      <c r="D379" s="1" t="s">
        <v>358</v>
      </c>
      <c r="E379" s="97" t="s">
        <v>2815</v>
      </c>
      <c r="F379" s="56" t="s">
        <v>4756</v>
      </c>
      <c r="G379" s="57">
        <v>2</v>
      </c>
      <c r="H379" s="61">
        <v>66.787003610108229</v>
      </c>
      <c r="I379" s="61"/>
      <c r="J379" s="61">
        <v>47.107438016528988</v>
      </c>
      <c r="K379" s="86">
        <v>2.754</v>
      </c>
      <c r="L379" s="59" t="s">
        <v>4756</v>
      </c>
      <c r="M379" s="58">
        <v>1</v>
      </c>
      <c r="N379" s="62">
        <v>57.03125</v>
      </c>
      <c r="O379" s="62"/>
      <c r="P379" s="62">
        <v>34.234234234234229</v>
      </c>
      <c r="Q379" s="88">
        <v>5.6310000000000002</v>
      </c>
    </row>
    <row r="380" spans="1:17">
      <c r="A380" s="7" t="s">
        <v>2810</v>
      </c>
      <c r="B380" s="8" t="s">
        <v>64</v>
      </c>
      <c r="C380" s="3">
        <v>60</v>
      </c>
      <c r="D380" s="1" t="s">
        <v>66</v>
      </c>
      <c r="E380" s="97" t="s">
        <v>2816</v>
      </c>
      <c r="F380" s="56" t="s">
        <v>4756</v>
      </c>
      <c r="G380" s="57">
        <v>0</v>
      </c>
      <c r="H380" s="57"/>
      <c r="I380" s="57"/>
      <c r="J380" s="57"/>
      <c r="K380" s="86"/>
      <c r="L380" s="59" t="s">
        <v>4756</v>
      </c>
      <c r="M380" s="58">
        <v>0</v>
      </c>
      <c r="N380" s="62"/>
      <c r="O380" s="62"/>
      <c r="P380" s="58"/>
      <c r="Q380" s="88"/>
    </row>
    <row r="381" spans="1:17">
      <c r="A381" s="7" t="s">
        <v>2817</v>
      </c>
      <c r="B381" s="8" t="s">
        <v>40</v>
      </c>
      <c r="C381" s="63">
        <v>2</v>
      </c>
      <c r="D381" s="1" t="s">
        <v>15</v>
      </c>
      <c r="E381" s="97" t="s">
        <v>2822</v>
      </c>
      <c r="F381" s="56"/>
      <c r="G381" s="57">
        <v>0</v>
      </c>
      <c r="H381" s="57"/>
      <c r="I381" s="57"/>
      <c r="J381" s="57"/>
      <c r="K381" s="86"/>
      <c r="L381" s="59" t="s">
        <v>4755</v>
      </c>
      <c r="M381" s="58">
        <v>0</v>
      </c>
      <c r="N381" s="62"/>
      <c r="O381" s="62"/>
      <c r="P381" s="58"/>
      <c r="Q381" s="88"/>
    </row>
    <row r="382" spans="1:17">
      <c r="A382" s="7" t="s">
        <v>2823</v>
      </c>
      <c r="B382" s="8" t="s">
        <v>13</v>
      </c>
      <c r="C382" s="63">
        <v>2</v>
      </c>
      <c r="D382" s="1" t="s">
        <v>15</v>
      </c>
      <c r="E382" s="97" t="s">
        <v>2828</v>
      </c>
      <c r="F382" s="56" t="s">
        <v>4755</v>
      </c>
      <c r="G382" s="57">
        <v>1</v>
      </c>
      <c r="H382" s="61">
        <v>20.577617328519867</v>
      </c>
      <c r="I382" s="61">
        <v>33.333333333333364</v>
      </c>
      <c r="J382" s="57"/>
      <c r="K382" s="86">
        <v>99.82</v>
      </c>
      <c r="L382" s="59" t="s">
        <v>4755</v>
      </c>
      <c r="M382" s="58">
        <v>0</v>
      </c>
      <c r="N382" s="62"/>
      <c r="O382" s="62"/>
      <c r="P382" s="58"/>
      <c r="Q382" s="88"/>
    </row>
    <row r="383" spans="1:17">
      <c r="A383" s="7" t="s">
        <v>2829</v>
      </c>
      <c r="B383" s="8" t="s">
        <v>64</v>
      </c>
      <c r="C383" s="3">
        <v>51</v>
      </c>
      <c r="D383" s="1" t="s">
        <v>66</v>
      </c>
      <c r="E383" s="97" t="s">
        <v>2834</v>
      </c>
      <c r="F383" s="56" t="s">
        <v>4756</v>
      </c>
      <c r="G383" s="57">
        <v>0</v>
      </c>
      <c r="H383" s="61"/>
      <c r="I383" s="61"/>
      <c r="J383" s="57"/>
      <c r="K383" s="86"/>
      <c r="L383" s="59"/>
      <c r="M383" s="58">
        <v>0</v>
      </c>
      <c r="N383" s="62"/>
      <c r="O383" s="62"/>
      <c r="P383" s="58"/>
      <c r="Q383" s="88"/>
    </row>
    <row r="384" spans="1:17">
      <c r="A384" s="7" t="s">
        <v>2853</v>
      </c>
      <c r="B384" s="8" t="s">
        <v>64</v>
      </c>
      <c r="C384" s="3">
        <v>67</v>
      </c>
      <c r="D384" s="1" t="s">
        <v>66</v>
      </c>
      <c r="E384" s="97" t="s">
        <v>2859</v>
      </c>
      <c r="F384" s="56" t="s">
        <v>4756</v>
      </c>
      <c r="G384" s="57">
        <v>3</v>
      </c>
      <c r="H384" s="61">
        <v>51.985559566786954</v>
      </c>
      <c r="I384" s="61"/>
      <c r="J384" s="61">
        <v>22.314049586776861</v>
      </c>
      <c r="K384" s="86">
        <v>11.607333333333335</v>
      </c>
      <c r="L384" s="59" t="s">
        <v>4756</v>
      </c>
      <c r="M384" s="58">
        <v>3</v>
      </c>
      <c r="N384" s="62">
        <v>51.171875</v>
      </c>
      <c r="O384" s="62"/>
      <c r="P384" s="62">
        <v>23.423423423423419</v>
      </c>
      <c r="Q384" s="88">
        <v>9.5583333333333318</v>
      </c>
    </row>
    <row r="385" spans="1:17">
      <c r="A385" s="7" t="s">
        <v>2853</v>
      </c>
      <c r="B385" s="8" t="s">
        <v>64</v>
      </c>
      <c r="C385" s="3">
        <v>68</v>
      </c>
      <c r="D385" s="1" t="s">
        <v>66</v>
      </c>
      <c r="E385" s="97" t="s">
        <v>2858</v>
      </c>
      <c r="F385" s="56" t="s">
        <v>4756</v>
      </c>
      <c r="G385" s="57">
        <v>1</v>
      </c>
      <c r="H385" s="61">
        <v>76.534296028880931</v>
      </c>
      <c r="I385" s="61"/>
      <c r="J385" s="61">
        <v>63.636363636363768</v>
      </c>
      <c r="K385" s="86">
        <v>1.56</v>
      </c>
      <c r="L385" s="59" t="s">
        <v>4756</v>
      </c>
      <c r="M385" s="58">
        <v>2</v>
      </c>
      <c r="N385" s="62">
        <v>80.859375</v>
      </c>
      <c r="O385" s="62"/>
      <c r="P385" s="62">
        <v>71.17117117117121</v>
      </c>
      <c r="Q385" s="88">
        <v>1.4535</v>
      </c>
    </row>
    <row r="386" spans="1:17">
      <c r="A386" s="7" t="s">
        <v>2860</v>
      </c>
      <c r="B386" s="8" t="s">
        <v>64</v>
      </c>
      <c r="C386" s="3">
        <v>35</v>
      </c>
      <c r="D386" s="1" t="s">
        <v>323</v>
      </c>
      <c r="E386" s="97" t="s">
        <v>2864</v>
      </c>
      <c r="F386" s="56" t="s">
        <v>4755</v>
      </c>
      <c r="G386" s="57">
        <v>0</v>
      </c>
      <c r="H386" s="57"/>
      <c r="I386" s="57"/>
      <c r="J386" s="57"/>
      <c r="K386" s="86"/>
      <c r="L386" s="59"/>
      <c r="M386" s="58">
        <v>0</v>
      </c>
      <c r="N386" s="62"/>
      <c r="O386" s="62"/>
      <c r="P386" s="58"/>
      <c r="Q386" s="88"/>
    </row>
    <row r="387" spans="1:17">
      <c r="A387" s="7" t="s">
        <v>2865</v>
      </c>
      <c r="B387" s="8" t="s">
        <v>64</v>
      </c>
      <c r="C387" s="3">
        <v>75</v>
      </c>
      <c r="D387" s="1" t="s">
        <v>66</v>
      </c>
      <c r="E387" s="97" t="s">
        <v>2868</v>
      </c>
      <c r="F387" s="56" t="s">
        <v>4756</v>
      </c>
      <c r="G387" s="57">
        <v>0</v>
      </c>
      <c r="H387" s="61"/>
      <c r="I387" s="61"/>
      <c r="J387" s="57"/>
      <c r="K387" s="86"/>
      <c r="L387" s="59"/>
      <c r="M387" s="58">
        <v>0</v>
      </c>
      <c r="N387" s="62"/>
      <c r="O387" s="62"/>
      <c r="P387" s="58"/>
      <c r="Q387" s="88"/>
    </row>
    <row r="388" spans="1:17">
      <c r="A388" s="7" t="s">
        <v>2874</v>
      </c>
      <c r="B388" s="8" t="s">
        <v>64</v>
      </c>
      <c r="C388" s="3">
        <v>54</v>
      </c>
      <c r="D388" s="1" t="s">
        <v>358</v>
      </c>
      <c r="E388" s="97" t="s">
        <v>2879</v>
      </c>
      <c r="F388" s="56"/>
      <c r="G388" s="57">
        <v>0</v>
      </c>
      <c r="H388" s="57"/>
      <c r="I388" s="57"/>
      <c r="J388" s="57"/>
      <c r="K388" s="86"/>
      <c r="L388" s="59"/>
      <c r="M388" s="58">
        <v>0</v>
      </c>
      <c r="N388" s="62"/>
      <c r="O388" s="62"/>
      <c r="P388" s="58"/>
      <c r="Q388" s="88"/>
    </row>
    <row r="389" spans="1:17">
      <c r="A389" s="7" t="s">
        <v>2880</v>
      </c>
      <c r="B389" s="8" t="s">
        <v>697</v>
      </c>
      <c r="C389" s="3">
        <v>24</v>
      </c>
      <c r="D389" s="1" t="s">
        <v>66</v>
      </c>
      <c r="E389" s="97" t="s">
        <v>2885</v>
      </c>
      <c r="F389" s="56" t="s">
        <v>4756</v>
      </c>
      <c r="G389" s="57">
        <v>0</v>
      </c>
      <c r="H389" s="61"/>
      <c r="I389" s="61"/>
      <c r="J389" s="57"/>
      <c r="K389" s="86"/>
      <c r="L389" s="59" t="s">
        <v>4756</v>
      </c>
      <c r="M389" s="58">
        <v>0</v>
      </c>
      <c r="N389" s="62"/>
      <c r="O389" s="62"/>
      <c r="P389" s="58"/>
      <c r="Q389" s="88"/>
    </row>
    <row r="390" spans="1:17">
      <c r="A390" s="7" t="s">
        <v>2891</v>
      </c>
      <c r="B390" s="8" t="s">
        <v>224</v>
      </c>
      <c r="C390" s="63">
        <v>1</v>
      </c>
      <c r="D390" s="1" t="s">
        <v>34</v>
      </c>
      <c r="E390" s="97" t="s">
        <v>2896</v>
      </c>
      <c r="F390" s="56" t="s">
        <v>4755</v>
      </c>
      <c r="G390" s="57">
        <v>2</v>
      </c>
      <c r="H390" s="61">
        <v>35.379061371841196</v>
      </c>
      <c r="I390" s="61">
        <v>58.333333333333414</v>
      </c>
      <c r="J390" s="57"/>
      <c r="K390" s="86">
        <v>98.655000000000001</v>
      </c>
      <c r="L390" s="59" t="s">
        <v>4755</v>
      </c>
      <c r="M390" s="58">
        <v>1</v>
      </c>
      <c r="N390" s="62">
        <v>38.28125</v>
      </c>
      <c r="O390" s="62">
        <v>63.448275862069003</v>
      </c>
      <c r="P390" s="62"/>
      <c r="Q390" s="88">
        <v>97.08</v>
      </c>
    </row>
    <row r="391" spans="1:17">
      <c r="A391" s="7" t="s">
        <v>2897</v>
      </c>
      <c r="B391" s="8" t="s">
        <v>27</v>
      </c>
      <c r="C391" s="63">
        <v>2</v>
      </c>
      <c r="D391" s="1" t="s">
        <v>15</v>
      </c>
      <c r="E391" s="97" t="s">
        <v>2900</v>
      </c>
      <c r="F391" s="56" t="s">
        <v>4755</v>
      </c>
      <c r="G391" s="57">
        <v>0</v>
      </c>
      <c r="H391" s="61"/>
      <c r="I391" s="61"/>
      <c r="J391" s="57"/>
      <c r="K391" s="86"/>
      <c r="L391" s="59" t="s">
        <v>4755</v>
      </c>
      <c r="M391" s="58">
        <v>0</v>
      </c>
      <c r="N391" s="62"/>
      <c r="O391" s="62"/>
      <c r="P391" s="58"/>
      <c r="Q391" s="88"/>
    </row>
    <row r="392" spans="1:17">
      <c r="A392" s="7" t="s">
        <v>2901</v>
      </c>
      <c r="B392" s="8" t="s">
        <v>966</v>
      </c>
      <c r="C392" s="63">
        <v>2</v>
      </c>
      <c r="D392" s="1" t="s">
        <v>15</v>
      </c>
      <c r="E392" s="97" t="s">
        <v>2906</v>
      </c>
      <c r="F392" s="56" t="s">
        <v>4755</v>
      </c>
      <c r="G392" s="57">
        <v>0</v>
      </c>
      <c r="H392" s="57"/>
      <c r="I392" s="57"/>
      <c r="J392" s="57"/>
      <c r="K392" s="86"/>
      <c r="L392" s="59"/>
      <c r="M392" s="58">
        <v>0</v>
      </c>
      <c r="N392" s="62"/>
      <c r="O392" s="62"/>
      <c r="P392" s="58"/>
      <c r="Q392" s="88"/>
    </row>
    <row r="393" spans="1:17">
      <c r="A393" s="7" t="s">
        <v>2907</v>
      </c>
      <c r="B393" s="8" t="s">
        <v>104</v>
      </c>
      <c r="C393" s="63">
        <v>2</v>
      </c>
      <c r="D393" s="1" t="s">
        <v>15</v>
      </c>
      <c r="E393" s="97" t="s">
        <v>2911</v>
      </c>
      <c r="F393" s="56"/>
      <c r="G393" s="57">
        <v>0</v>
      </c>
      <c r="H393" s="61"/>
      <c r="I393" s="61"/>
      <c r="J393" s="57"/>
      <c r="K393" s="86"/>
      <c r="L393" s="59"/>
      <c r="M393" s="58">
        <v>0</v>
      </c>
      <c r="N393" s="62"/>
      <c r="O393" s="62"/>
      <c r="P393" s="58"/>
      <c r="Q393" s="88"/>
    </row>
    <row r="394" spans="1:17">
      <c r="A394" s="7" t="s">
        <v>2912</v>
      </c>
      <c r="B394" s="8" t="s">
        <v>64</v>
      </c>
      <c r="C394" s="3">
        <v>63</v>
      </c>
      <c r="D394" s="1" t="s">
        <v>129</v>
      </c>
      <c r="E394" s="97" t="s">
        <v>2916</v>
      </c>
      <c r="F394" s="56" t="s">
        <v>4755</v>
      </c>
      <c r="G394" s="57">
        <v>1</v>
      </c>
      <c r="H394" s="61">
        <v>44.40433212996389</v>
      </c>
      <c r="I394" s="61"/>
      <c r="J394" s="61">
        <v>9.9173553719008272</v>
      </c>
      <c r="K394" s="86">
        <v>85.05</v>
      </c>
      <c r="L394" s="59" t="s">
        <v>4755</v>
      </c>
      <c r="M394" s="58">
        <v>1</v>
      </c>
      <c r="N394" s="62">
        <v>44.140625</v>
      </c>
      <c r="O394" s="62"/>
      <c r="P394" s="62">
        <v>10.810810810810809</v>
      </c>
      <c r="Q394" s="88">
        <v>78.86</v>
      </c>
    </row>
    <row r="395" spans="1:17">
      <c r="A395" s="7" t="s">
        <v>2917</v>
      </c>
      <c r="B395" s="8" t="s">
        <v>64</v>
      </c>
      <c r="C395" s="3">
        <v>43</v>
      </c>
      <c r="D395" s="1" t="s">
        <v>66</v>
      </c>
      <c r="E395" s="97" t="s">
        <v>2921</v>
      </c>
      <c r="F395" s="56" t="s">
        <v>4756</v>
      </c>
      <c r="G395" s="57">
        <v>3</v>
      </c>
      <c r="H395" s="61">
        <v>75.812274368231101</v>
      </c>
      <c r="I395" s="61"/>
      <c r="J395" s="61">
        <v>61.98347107438029</v>
      </c>
      <c r="K395" s="86">
        <v>1.6499999999999997</v>
      </c>
      <c r="L395" s="59" t="s">
        <v>4756</v>
      </c>
      <c r="M395" s="58">
        <v>3</v>
      </c>
      <c r="N395" s="62">
        <v>64.84375</v>
      </c>
      <c r="O395" s="62"/>
      <c r="P395" s="62">
        <v>48.648648648648638</v>
      </c>
      <c r="Q395" s="88">
        <v>3.0839999999999996</v>
      </c>
    </row>
    <row r="396" spans="1:17">
      <c r="A396" s="7" t="s">
        <v>2922</v>
      </c>
      <c r="B396" s="8" t="s">
        <v>13</v>
      </c>
      <c r="C396" s="63">
        <v>1</v>
      </c>
      <c r="D396" s="1" t="s">
        <v>34</v>
      </c>
      <c r="E396" s="97" t="s">
        <v>2927</v>
      </c>
      <c r="F396" s="56" t="s">
        <v>4755</v>
      </c>
      <c r="G396" s="57">
        <v>1</v>
      </c>
      <c r="H396" s="61">
        <v>7.9422382671480118</v>
      </c>
      <c r="I396" s="61">
        <v>12.820512820512819</v>
      </c>
      <c r="J396" s="57"/>
      <c r="K396" s="86">
        <v>99.99</v>
      </c>
      <c r="L396" s="59" t="s">
        <v>4755</v>
      </c>
      <c r="M396" s="58">
        <v>0</v>
      </c>
      <c r="N396" s="62"/>
      <c r="O396" s="62"/>
      <c r="P396" s="58"/>
      <c r="Q396" s="88"/>
    </row>
    <row r="397" spans="1:17">
      <c r="A397" s="7" t="s">
        <v>2934</v>
      </c>
      <c r="B397" s="8" t="s">
        <v>97</v>
      </c>
      <c r="C397" s="63">
        <v>2</v>
      </c>
      <c r="D397" s="1" t="s">
        <v>15</v>
      </c>
      <c r="E397" s="97" t="s">
        <v>2939</v>
      </c>
      <c r="F397" s="56"/>
      <c r="G397" s="57">
        <v>0</v>
      </c>
      <c r="H397" s="57"/>
      <c r="I397" s="57"/>
      <c r="J397" s="57"/>
      <c r="K397" s="86"/>
      <c r="L397" s="59"/>
      <c r="M397" s="58">
        <v>0</v>
      </c>
      <c r="N397" s="62"/>
      <c r="O397" s="62"/>
      <c r="P397" s="58"/>
      <c r="Q397" s="88"/>
    </row>
    <row r="398" spans="1:17">
      <c r="A398" s="7" t="s">
        <v>2940</v>
      </c>
      <c r="B398" s="8" t="s">
        <v>64</v>
      </c>
      <c r="C398" s="3">
        <v>74</v>
      </c>
      <c r="D398" s="1" t="s">
        <v>66</v>
      </c>
      <c r="E398" s="97" t="s">
        <v>2944</v>
      </c>
      <c r="F398" s="56" t="s">
        <v>4756</v>
      </c>
      <c r="G398" s="57">
        <v>2</v>
      </c>
      <c r="H398" s="61">
        <v>83.393501805054314</v>
      </c>
      <c r="I398" s="61"/>
      <c r="J398" s="61">
        <v>72.727272727272819</v>
      </c>
      <c r="K398" s="86">
        <v>1.0864</v>
      </c>
      <c r="L398" s="59" t="s">
        <v>4756</v>
      </c>
      <c r="M398" s="58">
        <v>0</v>
      </c>
      <c r="N398" s="62"/>
      <c r="O398" s="62"/>
      <c r="P398" s="58"/>
      <c r="Q398" s="88"/>
    </row>
    <row r="399" spans="1:17">
      <c r="A399" s="7" t="s">
        <v>2950</v>
      </c>
      <c r="B399" s="8" t="s">
        <v>13</v>
      </c>
      <c r="C399" s="63">
        <v>2</v>
      </c>
      <c r="D399" s="1" t="s">
        <v>15</v>
      </c>
      <c r="E399" s="97" t="s">
        <v>2955</v>
      </c>
      <c r="F399" s="56" t="s">
        <v>4755</v>
      </c>
      <c r="G399" s="57">
        <v>0</v>
      </c>
      <c r="H399" s="61"/>
      <c r="I399" s="61"/>
      <c r="J399" s="57"/>
      <c r="K399" s="86"/>
      <c r="L399" s="59" t="s">
        <v>4755</v>
      </c>
      <c r="M399" s="58">
        <v>0</v>
      </c>
      <c r="N399" s="62"/>
      <c r="O399" s="62"/>
      <c r="P399" s="58"/>
      <c r="Q399" s="88"/>
    </row>
    <row r="400" spans="1:17">
      <c r="A400" s="7" t="s">
        <v>2956</v>
      </c>
      <c r="B400" s="8" t="s">
        <v>64</v>
      </c>
      <c r="C400" s="3">
        <v>56</v>
      </c>
      <c r="D400" s="1" t="s">
        <v>129</v>
      </c>
      <c r="E400" s="97" t="s">
        <v>2961</v>
      </c>
      <c r="F400" s="56" t="s">
        <v>4756</v>
      </c>
      <c r="G400" s="57">
        <v>0</v>
      </c>
      <c r="H400" s="61"/>
      <c r="I400" s="61"/>
      <c r="J400" s="57"/>
      <c r="K400" s="86"/>
      <c r="L400" s="59" t="s">
        <v>4756</v>
      </c>
      <c r="M400" s="58">
        <v>1</v>
      </c>
      <c r="N400" s="62">
        <v>92.578125</v>
      </c>
      <c r="O400" s="62"/>
      <c r="P400" s="62">
        <v>90.090090090090271</v>
      </c>
      <c r="Q400" s="88">
        <v>0.63919999999999999</v>
      </c>
    </row>
    <row r="401" spans="1:17">
      <c r="A401" s="7" t="s">
        <v>2962</v>
      </c>
      <c r="B401" s="8" t="s">
        <v>155</v>
      </c>
      <c r="C401" s="63">
        <v>2</v>
      </c>
      <c r="D401" s="1" t="s">
        <v>15</v>
      </c>
      <c r="E401" s="97" t="s">
        <v>2966</v>
      </c>
      <c r="F401" s="56" t="s">
        <v>4755</v>
      </c>
      <c r="G401" s="57">
        <v>0</v>
      </c>
      <c r="H401" s="57"/>
      <c r="I401" s="57"/>
      <c r="J401" s="57"/>
      <c r="K401" s="86"/>
      <c r="L401" s="59" t="s">
        <v>4755</v>
      </c>
      <c r="M401" s="58">
        <v>0</v>
      </c>
      <c r="N401" s="62"/>
      <c r="O401" s="62"/>
      <c r="P401" s="58"/>
      <c r="Q401" s="88"/>
    </row>
    <row r="402" spans="1:17">
      <c r="A402" s="7" t="s">
        <v>2967</v>
      </c>
      <c r="B402" s="8" t="s">
        <v>64</v>
      </c>
      <c r="C402" s="3">
        <v>53</v>
      </c>
      <c r="D402" s="1" t="s">
        <v>129</v>
      </c>
      <c r="E402" s="97" t="s">
        <v>2972</v>
      </c>
      <c r="F402" s="56" t="s">
        <v>4756</v>
      </c>
      <c r="G402" s="57">
        <v>0</v>
      </c>
      <c r="H402" s="61"/>
      <c r="I402" s="61"/>
      <c r="J402" s="57"/>
      <c r="K402" s="86"/>
      <c r="L402" s="59"/>
      <c r="M402" s="58">
        <v>0</v>
      </c>
      <c r="N402" s="62"/>
      <c r="O402" s="62"/>
      <c r="P402" s="58"/>
      <c r="Q402" s="88"/>
    </row>
    <row r="403" spans="1:17">
      <c r="A403" s="7" t="s">
        <v>2979</v>
      </c>
      <c r="B403" s="8" t="s">
        <v>13</v>
      </c>
      <c r="C403" s="63">
        <v>2</v>
      </c>
      <c r="D403" s="1" t="s">
        <v>15</v>
      </c>
      <c r="E403" s="97" t="s">
        <v>2984</v>
      </c>
      <c r="F403" s="56" t="s">
        <v>4755</v>
      </c>
      <c r="G403" s="57">
        <v>0</v>
      </c>
      <c r="H403" s="57"/>
      <c r="I403" s="57"/>
      <c r="J403" s="57"/>
      <c r="K403" s="86"/>
      <c r="L403" s="59" t="s">
        <v>4755</v>
      </c>
      <c r="M403" s="58">
        <v>0</v>
      </c>
      <c r="N403" s="62"/>
      <c r="O403" s="62"/>
      <c r="P403" s="58"/>
      <c r="Q403" s="88"/>
    </row>
    <row r="404" spans="1:17">
      <c r="A404" s="7" t="s">
        <v>2991</v>
      </c>
      <c r="B404" s="8" t="s">
        <v>64</v>
      </c>
      <c r="C404" s="3">
        <v>83</v>
      </c>
      <c r="D404" s="1" t="s">
        <v>66</v>
      </c>
      <c r="E404" s="97" t="s">
        <v>2996</v>
      </c>
      <c r="F404" s="56" t="s">
        <v>4756</v>
      </c>
      <c r="G404" s="57">
        <v>2</v>
      </c>
      <c r="H404" s="61">
        <v>93.140794223827015</v>
      </c>
      <c r="I404" s="61"/>
      <c r="J404" s="61">
        <v>88.429752066115725</v>
      </c>
      <c r="K404" s="86">
        <v>0.5210999999999999</v>
      </c>
      <c r="L404" s="59" t="s">
        <v>4756</v>
      </c>
      <c r="M404" s="58">
        <v>2</v>
      </c>
      <c r="N404" s="62">
        <v>93.75</v>
      </c>
      <c r="O404" s="62"/>
      <c r="P404" s="62">
        <v>90.990990990991179</v>
      </c>
      <c r="Q404" s="88">
        <v>0.56640000000000001</v>
      </c>
    </row>
    <row r="405" spans="1:17">
      <c r="A405" s="7" t="s">
        <v>2997</v>
      </c>
      <c r="B405" s="8" t="s">
        <v>155</v>
      </c>
      <c r="C405" s="63">
        <v>1</v>
      </c>
      <c r="D405" s="1" t="s">
        <v>34</v>
      </c>
      <c r="E405" s="97" t="s">
        <v>3002</v>
      </c>
      <c r="F405" s="56" t="s">
        <v>4755</v>
      </c>
      <c r="G405" s="57">
        <v>0</v>
      </c>
      <c r="H405" s="57"/>
      <c r="I405" s="57"/>
      <c r="J405" s="57"/>
      <c r="K405" s="86"/>
      <c r="L405" s="59"/>
      <c r="M405" s="58">
        <v>0</v>
      </c>
      <c r="N405" s="62"/>
      <c r="O405" s="62"/>
      <c r="P405" s="58"/>
      <c r="Q405" s="88"/>
    </row>
    <row r="406" spans="1:17">
      <c r="A406" s="7" t="s">
        <v>3003</v>
      </c>
      <c r="B406" s="8" t="s">
        <v>135</v>
      </c>
      <c r="C406" s="3">
        <v>59</v>
      </c>
      <c r="D406" s="1" t="s">
        <v>66</v>
      </c>
      <c r="E406" s="97" t="s">
        <v>3007</v>
      </c>
      <c r="F406" s="56" t="s">
        <v>4756</v>
      </c>
      <c r="G406" s="57">
        <v>0</v>
      </c>
      <c r="H406" s="57"/>
      <c r="I406" s="57"/>
      <c r="J406" s="57"/>
      <c r="K406" s="86"/>
      <c r="L406" s="59" t="s">
        <v>4756</v>
      </c>
      <c r="M406" s="58">
        <v>0</v>
      </c>
      <c r="N406" s="62"/>
      <c r="O406" s="62"/>
      <c r="P406" s="58"/>
      <c r="Q406" s="88"/>
    </row>
    <row r="407" spans="1:17">
      <c r="A407" s="7" t="s">
        <v>3008</v>
      </c>
      <c r="B407" s="8" t="s">
        <v>304</v>
      </c>
      <c r="C407" s="3">
        <v>91</v>
      </c>
      <c r="D407" s="1" t="s">
        <v>8</v>
      </c>
      <c r="E407" s="97" t="s">
        <v>3016</v>
      </c>
      <c r="F407" s="56"/>
      <c r="G407" s="57">
        <v>0</v>
      </c>
      <c r="H407" s="57"/>
      <c r="I407" s="57"/>
      <c r="J407" s="57"/>
      <c r="K407" s="86"/>
      <c r="L407" s="59"/>
      <c r="M407" s="58">
        <v>0</v>
      </c>
      <c r="N407" s="62"/>
      <c r="O407" s="62"/>
      <c r="P407" s="58"/>
      <c r="Q407" s="88"/>
    </row>
    <row r="408" spans="1:17">
      <c r="A408" s="7" t="s">
        <v>3008</v>
      </c>
      <c r="B408" s="8" t="s">
        <v>304</v>
      </c>
      <c r="C408" s="3">
        <v>92</v>
      </c>
      <c r="D408" s="1" t="s">
        <v>231</v>
      </c>
      <c r="E408" s="97" t="s">
        <v>3015</v>
      </c>
      <c r="F408" s="56"/>
      <c r="G408" s="57">
        <v>0</v>
      </c>
      <c r="H408" s="61"/>
      <c r="I408" s="61"/>
      <c r="J408" s="57"/>
      <c r="K408" s="86"/>
      <c r="L408" s="59"/>
      <c r="M408" s="58">
        <v>0</v>
      </c>
      <c r="N408" s="62"/>
      <c r="O408" s="62"/>
      <c r="P408" s="58"/>
      <c r="Q408" s="88"/>
    </row>
    <row r="409" spans="1:17">
      <c r="A409" s="7" t="s">
        <v>3008</v>
      </c>
      <c r="B409" s="8" t="s">
        <v>304</v>
      </c>
      <c r="C409" s="3">
        <v>96</v>
      </c>
      <c r="D409" s="1" t="s">
        <v>66</v>
      </c>
      <c r="E409" s="97" t="s">
        <v>3013</v>
      </c>
      <c r="F409" s="56" t="s">
        <v>4756</v>
      </c>
      <c r="G409" s="57">
        <v>2</v>
      </c>
      <c r="H409" s="61">
        <v>95.306859205776504</v>
      </c>
      <c r="I409" s="61"/>
      <c r="J409" s="61">
        <v>90.909090909090921</v>
      </c>
      <c r="K409" s="86">
        <v>0.37534999999999996</v>
      </c>
      <c r="L409" s="59" t="s">
        <v>4756</v>
      </c>
      <c r="M409" s="58">
        <v>2</v>
      </c>
      <c r="N409" s="62">
        <v>76.953125</v>
      </c>
      <c r="O409" s="62"/>
      <c r="P409" s="62">
        <v>64.864864864864856</v>
      </c>
      <c r="Q409" s="88">
        <v>1.6614499999999999</v>
      </c>
    </row>
    <row r="410" spans="1:17">
      <c r="A410" s="7" t="s">
        <v>3008</v>
      </c>
      <c r="B410" s="8" t="s">
        <v>304</v>
      </c>
      <c r="C410" s="3">
        <v>97</v>
      </c>
      <c r="D410" s="1" t="s">
        <v>66</v>
      </c>
      <c r="E410" s="97" t="s">
        <v>3017</v>
      </c>
      <c r="F410" s="56"/>
      <c r="G410" s="57">
        <v>0</v>
      </c>
      <c r="H410" s="61"/>
      <c r="I410" s="61"/>
      <c r="J410" s="57"/>
      <c r="K410" s="86"/>
      <c r="L410" s="59" t="s">
        <v>4756</v>
      </c>
      <c r="M410" s="58">
        <v>0</v>
      </c>
      <c r="N410" s="62"/>
      <c r="O410" s="62"/>
      <c r="P410" s="58"/>
      <c r="Q410" s="88"/>
    </row>
    <row r="411" spans="1:17">
      <c r="A411" s="7" t="s">
        <v>3008</v>
      </c>
      <c r="B411" s="8" t="s">
        <v>304</v>
      </c>
      <c r="C411" s="3">
        <v>93</v>
      </c>
      <c r="D411" s="1" t="s">
        <v>652</v>
      </c>
      <c r="E411" s="97" t="s">
        <v>3014</v>
      </c>
      <c r="F411" s="56" t="s">
        <v>4756</v>
      </c>
      <c r="G411" s="57">
        <v>0</v>
      </c>
      <c r="H411" s="57"/>
      <c r="I411" s="57"/>
      <c r="J411" s="57"/>
      <c r="K411" s="86"/>
      <c r="L411" s="59"/>
      <c r="M411" s="58">
        <v>0</v>
      </c>
      <c r="N411" s="62"/>
      <c r="O411" s="62"/>
      <c r="P411" s="58"/>
      <c r="Q411" s="88"/>
    </row>
    <row r="412" spans="1:17">
      <c r="A412" s="7" t="s">
        <v>3028</v>
      </c>
      <c r="B412" s="8" t="s">
        <v>13</v>
      </c>
      <c r="C412" s="63">
        <v>1</v>
      </c>
      <c r="D412" s="1" t="s">
        <v>34</v>
      </c>
      <c r="E412" s="97" t="s">
        <v>3033</v>
      </c>
      <c r="F412" s="56" t="s">
        <v>4755</v>
      </c>
      <c r="G412" s="57">
        <v>2</v>
      </c>
      <c r="H412" s="61">
        <v>28.880866425992828</v>
      </c>
      <c r="I412" s="61">
        <v>46.794871794871852</v>
      </c>
      <c r="J412" s="57"/>
      <c r="K412" s="86">
        <v>99.335000000000008</v>
      </c>
      <c r="L412" s="59" t="s">
        <v>4755</v>
      </c>
      <c r="M412" s="58">
        <v>1</v>
      </c>
      <c r="N412" s="62">
        <v>28.90625</v>
      </c>
      <c r="O412" s="62">
        <v>47.586206896551751</v>
      </c>
      <c r="P412" s="62"/>
      <c r="Q412" s="88">
        <v>99.42</v>
      </c>
    </row>
    <row r="413" spans="1:17">
      <c r="A413" s="7" t="s">
        <v>3034</v>
      </c>
      <c r="B413" s="8" t="s">
        <v>64</v>
      </c>
      <c r="C413" s="3">
        <v>46</v>
      </c>
      <c r="D413" s="1" t="s">
        <v>66</v>
      </c>
      <c r="E413" s="97" t="s">
        <v>3038</v>
      </c>
      <c r="F413" s="56"/>
      <c r="G413" s="57">
        <v>0</v>
      </c>
      <c r="H413" s="61"/>
      <c r="I413" s="61"/>
      <c r="J413" s="57"/>
      <c r="K413" s="86"/>
      <c r="L413" s="59" t="s">
        <v>4755</v>
      </c>
      <c r="M413" s="58">
        <v>0</v>
      </c>
      <c r="N413" s="62"/>
      <c r="O413" s="62"/>
      <c r="P413" s="58"/>
      <c r="Q413" s="88"/>
    </row>
    <row r="414" spans="1:17">
      <c r="A414" s="7" t="s">
        <v>3039</v>
      </c>
      <c r="B414" s="8" t="s">
        <v>64</v>
      </c>
      <c r="C414" s="3">
        <v>48</v>
      </c>
      <c r="D414" s="1" t="s">
        <v>15</v>
      </c>
      <c r="E414" s="97" t="s">
        <v>3044</v>
      </c>
      <c r="F414" s="56" t="s">
        <v>4756</v>
      </c>
      <c r="G414" s="57">
        <v>2</v>
      </c>
      <c r="H414" s="61">
        <v>74.007220216606527</v>
      </c>
      <c r="I414" s="61"/>
      <c r="J414" s="61">
        <v>58.677685950413334</v>
      </c>
      <c r="K414" s="86">
        <v>1.7635000000000001</v>
      </c>
      <c r="L414" s="59" t="s">
        <v>4756</v>
      </c>
      <c r="M414" s="58">
        <v>2</v>
      </c>
      <c r="N414" s="62">
        <v>77.34375</v>
      </c>
      <c r="O414" s="62"/>
      <c r="P414" s="62">
        <v>65.765765765765764</v>
      </c>
      <c r="Q414" s="88">
        <v>1.6160000000000001</v>
      </c>
    </row>
    <row r="415" spans="1:17">
      <c r="A415" s="7" t="s">
        <v>3050</v>
      </c>
      <c r="B415" s="8" t="s">
        <v>64</v>
      </c>
      <c r="C415" s="3">
        <v>39</v>
      </c>
      <c r="D415" s="1" t="s">
        <v>66</v>
      </c>
      <c r="E415" s="97" t="s">
        <v>3054</v>
      </c>
      <c r="F415" s="56"/>
      <c r="G415" s="57">
        <v>0</v>
      </c>
      <c r="H415" s="57"/>
      <c r="I415" s="57"/>
      <c r="J415" s="57"/>
      <c r="K415" s="86"/>
      <c r="L415" s="59"/>
      <c r="M415" s="58">
        <v>0</v>
      </c>
      <c r="N415" s="62"/>
      <c r="O415" s="62"/>
      <c r="P415" s="58"/>
      <c r="Q415" s="88"/>
    </row>
    <row r="416" spans="1:17">
      <c r="A416" s="7" t="s">
        <v>3060</v>
      </c>
      <c r="B416" s="8" t="s">
        <v>1265</v>
      </c>
      <c r="C416" s="63">
        <v>1</v>
      </c>
      <c r="D416" s="1" t="s">
        <v>34</v>
      </c>
      <c r="E416" s="97" t="s">
        <v>3065</v>
      </c>
      <c r="F416" s="56"/>
      <c r="G416" s="57">
        <v>0</v>
      </c>
      <c r="H416" s="61"/>
      <c r="I416" s="61"/>
      <c r="J416" s="57"/>
      <c r="K416" s="86"/>
      <c r="L416" s="59" t="s">
        <v>4755</v>
      </c>
      <c r="M416" s="58">
        <v>1</v>
      </c>
      <c r="N416" s="62">
        <v>27.734375</v>
      </c>
      <c r="O416" s="62">
        <v>45.51724137931037</v>
      </c>
      <c r="P416" s="62"/>
      <c r="Q416" s="88">
        <v>99.43</v>
      </c>
    </row>
    <row r="417" spans="1:17">
      <c r="A417" s="7" t="s">
        <v>3072</v>
      </c>
      <c r="B417" s="8" t="s">
        <v>104</v>
      </c>
      <c r="C417" s="3">
        <v>42</v>
      </c>
      <c r="D417" s="1" t="s">
        <v>15</v>
      </c>
      <c r="E417" s="97" t="s">
        <v>3077</v>
      </c>
      <c r="F417" s="56"/>
      <c r="G417" s="57">
        <v>0</v>
      </c>
      <c r="H417" s="57"/>
      <c r="I417" s="57"/>
      <c r="J417" s="57"/>
      <c r="K417" s="86"/>
      <c r="L417" s="59" t="s">
        <v>4755</v>
      </c>
      <c r="M417" s="58">
        <v>0</v>
      </c>
      <c r="N417" s="62"/>
      <c r="O417" s="62"/>
      <c r="P417" s="58"/>
      <c r="Q417" s="88"/>
    </row>
    <row r="418" spans="1:17">
      <c r="A418" s="7" t="s">
        <v>3084</v>
      </c>
      <c r="B418" s="8" t="s">
        <v>13</v>
      </c>
      <c r="C418" s="63">
        <v>1</v>
      </c>
      <c r="D418" s="1" t="s">
        <v>34</v>
      </c>
      <c r="E418" s="97" t="s">
        <v>3089</v>
      </c>
      <c r="F418" s="56" t="s">
        <v>4755</v>
      </c>
      <c r="G418" s="57">
        <v>0</v>
      </c>
      <c r="H418" s="57"/>
      <c r="I418" s="57"/>
      <c r="J418" s="57"/>
      <c r="K418" s="86"/>
      <c r="L418" s="59"/>
      <c r="M418" s="58">
        <v>0</v>
      </c>
      <c r="N418" s="62"/>
      <c r="O418" s="62"/>
      <c r="P418" s="58"/>
      <c r="Q418" s="88"/>
    </row>
    <row r="419" spans="1:17">
      <c r="A419" s="7" t="s">
        <v>3094</v>
      </c>
      <c r="B419" s="8" t="s">
        <v>13</v>
      </c>
      <c r="C419" s="63">
        <v>2</v>
      </c>
      <c r="D419" s="1" t="s">
        <v>15</v>
      </c>
      <c r="E419" s="97" t="s">
        <v>3099</v>
      </c>
      <c r="F419" s="56" t="s">
        <v>4755</v>
      </c>
      <c r="G419" s="57">
        <v>0</v>
      </c>
      <c r="H419" s="61"/>
      <c r="I419" s="61"/>
      <c r="J419" s="57"/>
      <c r="K419" s="86"/>
      <c r="L419" s="59" t="s">
        <v>4755</v>
      </c>
      <c r="M419" s="58">
        <v>0</v>
      </c>
      <c r="N419" s="62"/>
      <c r="O419" s="62"/>
      <c r="P419" s="58"/>
      <c r="Q419" s="88"/>
    </row>
    <row r="420" spans="1:17">
      <c r="A420" s="7" t="s">
        <v>3100</v>
      </c>
      <c r="B420" s="8" t="s">
        <v>3104</v>
      </c>
      <c r="C420" s="3">
        <v>69</v>
      </c>
      <c r="D420" s="1" t="s">
        <v>129</v>
      </c>
      <c r="E420" s="97" t="s">
        <v>3106</v>
      </c>
      <c r="F420" s="56" t="s">
        <v>4756</v>
      </c>
      <c r="G420" s="57">
        <v>0</v>
      </c>
      <c r="H420" s="57"/>
      <c r="I420" s="57"/>
      <c r="J420" s="57"/>
      <c r="K420" s="86"/>
      <c r="L420" s="59" t="s">
        <v>4756</v>
      </c>
      <c r="M420" s="58">
        <v>0</v>
      </c>
      <c r="N420" s="62"/>
      <c r="O420" s="62"/>
      <c r="P420" s="58"/>
      <c r="Q420" s="88"/>
    </row>
    <row r="421" spans="1:17">
      <c r="A421" s="7" t="s">
        <v>3107</v>
      </c>
      <c r="B421" s="8" t="s">
        <v>40</v>
      </c>
      <c r="C421" s="63">
        <v>2</v>
      </c>
      <c r="D421" s="1" t="s">
        <v>15</v>
      </c>
      <c r="E421" s="97" t="s">
        <v>3111</v>
      </c>
      <c r="F421" s="56" t="s">
        <v>4755</v>
      </c>
      <c r="G421" s="57">
        <v>0</v>
      </c>
      <c r="H421" s="57"/>
      <c r="I421" s="57"/>
      <c r="J421" s="57"/>
      <c r="K421" s="86"/>
      <c r="L421" s="59"/>
      <c r="M421" s="58">
        <v>0</v>
      </c>
      <c r="N421" s="62"/>
      <c r="O421" s="62"/>
      <c r="P421" s="58"/>
      <c r="Q421" s="88"/>
    </row>
    <row r="422" spans="1:17">
      <c r="A422" s="7" t="s">
        <v>3112</v>
      </c>
      <c r="B422" s="8" t="s">
        <v>64</v>
      </c>
      <c r="C422" s="63">
        <v>2</v>
      </c>
      <c r="D422" s="1" t="s">
        <v>15</v>
      </c>
      <c r="E422" s="97" t="s">
        <v>3117</v>
      </c>
      <c r="F422" s="56" t="s">
        <v>4755</v>
      </c>
      <c r="G422" s="57">
        <v>0</v>
      </c>
      <c r="H422" s="57"/>
      <c r="I422" s="57"/>
      <c r="J422" s="57"/>
      <c r="K422" s="86"/>
      <c r="L422" s="59" t="s">
        <v>4755</v>
      </c>
      <c r="M422" s="58">
        <v>0</v>
      </c>
      <c r="N422" s="62"/>
      <c r="O422" s="62"/>
      <c r="P422" s="58"/>
      <c r="Q422" s="88"/>
    </row>
    <row r="423" spans="1:17">
      <c r="A423" s="7" t="s">
        <v>3118</v>
      </c>
      <c r="B423" s="8" t="s">
        <v>27</v>
      </c>
      <c r="C423" s="63">
        <v>1</v>
      </c>
      <c r="D423" s="1" t="s">
        <v>34</v>
      </c>
      <c r="E423" s="97" t="s">
        <v>3122</v>
      </c>
      <c r="F423" s="56" t="s">
        <v>4755</v>
      </c>
      <c r="G423" s="57">
        <v>2</v>
      </c>
      <c r="H423" s="61">
        <v>21.660649819494601</v>
      </c>
      <c r="I423" s="61">
        <v>35.256410256410291</v>
      </c>
      <c r="J423" s="57"/>
      <c r="K423" s="86">
        <v>99.745000000000005</v>
      </c>
      <c r="L423" s="59" t="s">
        <v>4755</v>
      </c>
      <c r="M423" s="58">
        <v>2</v>
      </c>
      <c r="N423" s="62">
        <v>33.203125</v>
      </c>
      <c r="O423" s="62">
        <v>55.17241379310348</v>
      </c>
      <c r="P423" s="62"/>
      <c r="Q423" s="88">
        <v>98.88</v>
      </c>
    </row>
    <row r="424" spans="1:17">
      <c r="A424" s="7" t="s">
        <v>3128</v>
      </c>
      <c r="B424" s="8" t="s">
        <v>40</v>
      </c>
      <c r="C424" s="63">
        <v>1</v>
      </c>
      <c r="D424" s="1" t="s">
        <v>34</v>
      </c>
      <c r="E424" s="97" t="s">
        <v>3133</v>
      </c>
      <c r="F424" s="56"/>
      <c r="G424" s="57">
        <v>0</v>
      </c>
      <c r="H424" s="61"/>
      <c r="I424" s="61"/>
      <c r="J424" s="57"/>
      <c r="K424" s="86"/>
      <c r="L424" s="59" t="s">
        <v>4755</v>
      </c>
      <c r="M424" s="58">
        <v>1</v>
      </c>
      <c r="N424" s="62">
        <v>25.78125</v>
      </c>
      <c r="O424" s="62">
        <v>42.068965517241402</v>
      </c>
      <c r="P424" s="62"/>
      <c r="Q424" s="88">
        <v>99.56</v>
      </c>
    </row>
    <row r="425" spans="1:17">
      <c r="A425" s="7" t="s">
        <v>3140</v>
      </c>
      <c r="B425" s="8" t="s">
        <v>27</v>
      </c>
      <c r="C425" s="63">
        <v>1</v>
      </c>
      <c r="D425" s="1" t="s">
        <v>34</v>
      </c>
      <c r="E425" s="97" t="s">
        <v>3145</v>
      </c>
      <c r="F425" s="56" t="s">
        <v>4755</v>
      </c>
      <c r="G425" s="57">
        <v>1</v>
      </c>
      <c r="H425" s="61">
        <v>3.2490974729241877</v>
      </c>
      <c r="I425" s="61">
        <v>5.7692307692307701</v>
      </c>
      <c r="J425" s="57"/>
      <c r="K425" s="86">
        <v>100</v>
      </c>
      <c r="L425" s="59" t="s">
        <v>4755</v>
      </c>
      <c r="M425" s="58">
        <v>2</v>
      </c>
      <c r="N425" s="62">
        <v>20.3125</v>
      </c>
      <c r="O425" s="62">
        <v>33.103448275862085</v>
      </c>
      <c r="P425" s="62"/>
      <c r="Q425" s="88">
        <v>99.78</v>
      </c>
    </row>
    <row r="426" spans="1:17">
      <c r="A426" s="7" t="s">
        <v>3152</v>
      </c>
      <c r="B426" s="8" t="s">
        <v>135</v>
      </c>
      <c r="C426" s="3">
        <v>23</v>
      </c>
      <c r="D426" s="1" t="s">
        <v>143</v>
      </c>
      <c r="E426" s="97" t="s">
        <v>3156</v>
      </c>
      <c r="F426" s="56"/>
      <c r="G426" s="57">
        <v>0</v>
      </c>
      <c r="H426" s="57"/>
      <c r="I426" s="57"/>
      <c r="J426" s="57"/>
      <c r="K426" s="86"/>
      <c r="L426" s="59" t="s">
        <v>4756</v>
      </c>
      <c r="M426" s="58">
        <v>0</v>
      </c>
      <c r="N426" s="62"/>
      <c r="O426" s="62"/>
      <c r="P426" s="58"/>
      <c r="Q426" s="88"/>
    </row>
    <row r="427" spans="1:17">
      <c r="A427" s="7" t="s">
        <v>3157</v>
      </c>
      <c r="B427" s="8" t="s">
        <v>64</v>
      </c>
      <c r="C427" s="3">
        <v>60</v>
      </c>
      <c r="D427" s="1" t="s">
        <v>170</v>
      </c>
      <c r="E427" s="97" t="s">
        <v>3162</v>
      </c>
      <c r="F427" s="56" t="s">
        <v>4756</v>
      </c>
      <c r="G427" s="57">
        <v>0</v>
      </c>
      <c r="H427" s="57"/>
      <c r="I427" s="57"/>
      <c r="J427" s="57"/>
      <c r="K427" s="86"/>
      <c r="L427" s="59"/>
      <c r="M427" s="58">
        <v>0</v>
      </c>
      <c r="N427" s="62"/>
      <c r="O427" s="62"/>
      <c r="P427" s="58"/>
      <c r="Q427" s="88"/>
    </row>
    <row r="428" spans="1:17">
      <c r="A428" s="7" t="s">
        <v>3157</v>
      </c>
      <c r="B428" s="8" t="s">
        <v>64</v>
      </c>
      <c r="C428" s="3">
        <v>62</v>
      </c>
      <c r="D428" s="1" t="s">
        <v>66</v>
      </c>
      <c r="E428" s="97" t="s">
        <v>3163</v>
      </c>
      <c r="F428" s="56"/>
      <c r="G428" s="57">
        <v>0</v>
      </c>
      <c r="H428" s="57"/>
      <c r="I428" s="57"/>
      <c r="J428" s="57"/>
      <c r="K428" s="86"/>
      <c r="L428" s="59" t="s">
        <v>4756</v>
      </c>
      <c r="M428" s="58">
        <v>0</v>
      </c>
      <c r="N428" s="62"/>
      <c r="O428" s="62"/>
      <c r="P428" s="58"/>
      <c r="Q428" s="88"/>
    </row>
    <row r="429" spans="1:17">
      <c r="A429" s="7" t="s">
        <v>3164</v>
      </c>
      <c r="B429" s="8" t="s">
        <v>13</v>
      </c>
      <c r="C429" s="63">
        <v>2</v>
      </c>
      <c r="D429" s="1" t="s">
        <v>15</v>
      </c>
      <c r="E429" s="97" t="s">
        <v>3169</v>
      </c>
      <c r="F429" s="56" t="s">
        <v>4755</v>
      </c>
      <c r="G429" s="57">
        <v>1</v>
      </c>
      <c r="H429" s="61">
        <v>8.3032490974729214</v>
      </c>
      <c r="I429" s="61">
        <v>13.46153846153846</v>
      </c>
      <c r="J429" s="57"/>
      <c r="K429" s="86">
        <v>99.99</v>
      </c>
      <c r="L429" s="59" t="s">
        <v>4755</v>
      </c>
      <c r="M429" s="58">
        <v>2</v>
      </c>
      <c r="N429" s="62">
        <v>9.765625</v>
      </c>
      <c r="O429" s="62">
        <v>15.862068965517249</v>
      </c>
      <c r="P429" s="62"/>
      <c r="Q429" s="88">
        <v>99.974999999999994</v>
      </c>
    </row>
    <row r="430" spans="1:17">
      <c r="A430" s="7" t="s">
        <v>3175</v>
      </c>
      <c r="B430" s="8" t="s">
        <v>64</v>
      </c>
      <c r="C430" s="3">
        <v>72</v>
      </c>
      <c r="D430" s="1" t="s">
        <v>129</v>
      </c>
      <c r="E430" s="97" t="s">
        <v>3179</v>
      </c>
      <c r="F430" s="56" t="s">
        <v>4756</v>
      </c>
      <c r="G430" s="57">
        <v>1</v>
      </c>
      <c r="H430" s="61">
        <v>79.42238267148025</v>
      </c>
      <c r="I430" s="61"/>
      <c r="J430" s="61">
        <v>66.942148760330696</v>
      </c>
      <c r="K430" s="86">
        <v>1.347</v>
      </c>
      <c r="L430" s="59"/>
      <c r="M430" s="58">
        <v>0</v>
      </c>
      <c r="N430" s="62"/>
      <c r="O430" s="62"/>
      <c r="P430" s="58"/>
      <c r="Q430" s="88"/>
    </row>
    <row r="431" spans="1:17">
      <c r="A431" s="7" t="s">
        <v>3185</v>
      </c>
      <c r="B431" s="8" t="s">
        <v>13</v>
      </c>
      <c r="C431" s="63">
        <v>2</v>
      </c>
      <c r="D431" s="1" t="s">
        <v>15</v>
      </c>
      <c r="E431" s="97" t="s">
        <v>3190</v>
      </c>
      <c r="F431" s="56" t="s">
        <v>4756</v>
      </c>
      <c r="G431" s="57">
        <v>1</v>
      </c>
      <c r="H431" s="61">
        <v>57.761732851985478</v>
      </c>
      <c r="I431" s="61">
        <v>78.205128205128162</v>
      </c>
      <c r="J431" s="57"/>
      <c r="K431" s="86">
        <v>5.548</v>
      </c>
      <c r="L431" s="59" t="s">
        <v>4756</v>
      </c>
      <c r="M431" s="58">
        <v>0</v>
      </c>
      <c r="N431" s="62"/>
      <c r="O431" s="62"/>
      <c r="P431" s="58"/>
      <c r="Q431" s="88"/>
    </row>
    <row r="432" spans="1:17">
      <c r="A432" s="7" t="s">
        <v>3191</v>
      </c>
      <c r="B432" s="8" t="s">
        <v>13</v>
      </c>
      <c r="C432" s="63">
        <v>2</v>
      </c>
      <c r="D432" s="1" t="s">
        <v>15</v>
      </c>
      <c r="E432" s="97" t="s">
        <v>3195</v>
      </c>
      <c r="F432" s="56" t="s">
        <v>4756</v>
      </c>
      <c r="G432" s="57">
        <v>3</v>
      </c>
      <c r="H432" s="61">
        <v>72.202166064981952</v>
      </c>
      <c r="I432" s="61">
        <v>84.615384615384514</v>
      </c>
      <c r="J432" s="57"/>
      <c r="K432" s="86">
        <v>2.0640000000000001</v>
      </c>
      <c r="L432" s="59" t="s">
        <v>4756</v>
      </c>
      <c r="M432" s="58">
        <v>3</v>
      </c>
      <c r="N432" s="62">
        <v>74.21875</v>
      </c>
      <c r="O432" s="62">
        <v>83.448275862069011</v>
      </c>
      <c r="P432" s="62"/>
      <c r="Q432" s="88">
        <v>1.873</v>
      </c>
    </row>
    <row r="433" spans="1:17">
      <c r="A433" s="7" t="s">
        <v>3196</v>
      </c>
      <c r="B433" s="8" t="s">
        <v>64</v>
      </c>
      <c r="C433" s="3">
        <v>64</v>
      </c>
      <c r="D433" s="1" t="s">
        <v>231</v>
      </c>
      <c r="E433" s="97" t="s">
        <v>3200</v>
      </c>
      <c r="F433" s="56" t="s">
        <v>4755</v>
      </c>
      <c r="G433" s="57">
        <v>1</v>
      </c>
      <c r="H433" s="61">
        <v>44.043321299638983</v>
      </c>
      <c r="I433" s="61"/>
      <c r="J433" s="61">
        <v>9.0909090909090917</v>
      </c>
      <c r="K433" s="86">
        <v>87.75</v>
      </c>
      <c r="L433" s="59" t="s">
        <v>4755</v>
      </c>
      <c r="M433" s="58">
        <v>0</v>
      </c>
      <c r="N433" s="62"/>
      <c r="O433" s="62"/>
      <c r="P433" s="58"/>
      <c r="Q433" s="88"/>
    </row>
    <row r="434" spans="1:17">
      <c r="A434" s="7" t="s">
        <v>3213</v>
      </c>
      <c r="B434" s="8" t="s">
        <v>64</v>
      </c>
      <c r="C434" s="3">
        <v>76</v>
      </c>
      <c r="D434" s="1" t="s">
        <v>66</v>
      </c>
      <c r="E434" s="97" t="s">
        <v>3217</v>
      </c>
      <c r="F434" s="56" t="s">
        <v>4756</v>
      </c>
      <c r="G434" s="57">
        <v>3</v>
      </c>
      <c r="H434" s="61">
        <v>70.758122743682293</v>
      </c>
      <c r="I434" s="61"/>
      <c r="J434" s="61">
        <v>54.545454545454639</v>
      </c>
      <c r="K434" s="86">
        <v>2.2167999999999997</v>
      </c>
      <c r="L434" s="59" t="s">
        <v>4756</v>
      </c>
      <c r="M434" s="58">
        <v>1</v>
      </c>
      <c r="N434" s="62">
        <v>67.96875</v>
      </c>
      <c r="O434" s="62"/>
      <c r="P434" s="62">
        <v>54.054054054054042</v>
      </c>
      <c r="Q434" s="88">
        <v>2.6909999999999998</v>
      </c>
    </row>
    <row r="435" spans="1:17">
      <c r="A435" s="7" t="s">
        <v>3218</v>
      </c>
      <c r="B435" s="8" t="s">
        <v>64</v>
      </c>
      <c r="C435" s="3">
        <v>66</v>
      </c>
      <c r="D435" s="1" t="s">
        <v>15</v>
      </c>
      <c r="E435" s="97" t="s">
        <v>3222</v>
      </c>
      <c r="F435" s="56" t="s">
        <v>4756</v>
      </c>
      <c r="G435" s="57">
        <v>0</v>
      </c>
      <c r="H435" s="57"/>
      <c r="I435" s="57"/>
      <c r="J435" s="57"/>
      <c r="K435" s="86"/>
      <c r="L435" s="59"/>
      <c r="M435" s="58">
        <v>0</v>
      </c>
      <c r="N435" s="62"/>
      <c r="O435" s="62"/>
      <c r="P435" s="58"/>
      <c r="Q435" s="88"/>
    </row>
    <row r="436" spans="1:17">
      <c r="A436" s="7" t="s">
        <v>3223</v>
      </c>
      <c r="B436" s="8" t="s">
        <v>97</v>
      </c>
      <c r="C436" s="63">
        <v>2</v>
      </c>
      <c r="D436" s="1" t="s">
        <v>15</v>
      </c>
      <c r="E436" s="97" t="s">
        <v>3228</v>
      </c>
      <c r="F436" s="56"/>
      <c r="G436" s="57">
        <v>0</v>
      </c>
      <c r="H436" s="57"/>
      <c r="I436" s="57"/>
      <c r="J436" s="57"/>
      <c r="K436" s="86"/>
      <c r="L436" s="59" t="s">
        <v>4755</v>
      </c>
      <c r="M436" s="58">
        <v>0</v>
      </c>
      <c r="N436" s="62"/>
      <c r="O436" s="62"/>
      <c r="P436" s="58"/>
      <c r="Q436" s="88"/>
    </row>
    <row r="437" spans="1:17">
      <c r="A437" s="7" t="s">
        <v>3235</v>
      </c>
      <c r="B437" s="8" t="s">
        <v>64</v>
      </c>
      <c r="C437" s="3">
        <v>75</v>
      </c>
      <c r="D437" s="1" t="s">
        <v>66</v>
      </c>
      <c r="E437" s="97" t="s">
        <v>3240</v>
      </c>
      <c r="F437" s="56" t="s">
        <v>4756</v>
      </c>
      <c r="G437" s="57">
        <v>2</v>
      </c>
      <c r="H437" s="61">
        <v>85.559566787003803</v>
      </c>
      <c r="I437" s="61"/>
      <c r="J437" s="61">
        <v>75.206611570248015</v>
      </c>
      <c r="K437" s="86">
        <v>0.94584999999999997</v>
      </c>
      <c r="L437" s="59" t="s">
        <v>4756</v>
      </c>
      <c r="M437" s="58">
        <v>3</v>
      </c>
      <c r="N437" s="62">
        <v>75</v>
      </c>
      <c r="O437" s="62"/>
      <c r="P437" s="62">
        <v>63.963963963963948</v>
      </c>
      <c r="Q437" s="88">
        <v>1.835</v>
      </c>
    </row>
    <row r="438" spans="1:17">
      <c r="A438" s="7" t="s">
        <v>3241</v>
      </c>
      <c r="B438" s="8" t="s">
        <v>27</v>
      </c>
      <c r="C438" s="63">
        <v>1</v>
      </c>
      <c r="D438" s="1" t="s">
        <v>34</v>
      </c>
      <c r="E438" s="97" t="s">
        <v>3246</v>
      </c>
      <c r="F438" s="56" t="s">
        <v>4755</v>
      </c>
      <c r="G438" s="57">
        <v>2</v>
      </c>
      <c r="H438" s="61">
        <v>17.689530685920577</v>
      </c>
      <c r="I438" s="61">
        <v>28.846153846153868</v>
      </c>
      <c r="J438" s="57"/>
      <c r="K438" s="86">
        <v>99.9</v>
      </c>
      <c r="L438" s="59" t="s">
        <v>4755</v>
      </c>
      <c r="M438" s="58">
        <v>1</v>
      </c>
      <c r="N438" s="62">
        <v>20.703125</v>
      </c>
      <c r="O438" s="62">
        <v>33.793103448275879</v>
      </c>
      <c r="P438" s="62"/>
      <c r="Q438" s="88">
        <v>99.78</v>
      </c>
    </row>
    <row r="439" spans="1:17">
      <c r="A439" s="7" t="s">
        <v>3247</v>
      </c>
      <c r="B439" s="8" t="s">
        <v>27</v>
      </c>
      <c r="C439" s="63">
        <v>2</v>
      </c>
      <c r="D439" s="1" t="s">
        <v>15</v>
      </c>
      <c r="E439" s="97" t="s">
        <v>3250</v>
      </c>
      <c r="F439" s="56" t="s">
        <v>4756</v>
      </c>
      <c r="G439" s="57">
        <v>2</v>
      </c>
      <c r="H439" s="61">
        <v>60.288808664259832</v>
      </c>
      <c r="I439" s="61">
        <v>80.769230769230703</v>
      </c>
      <c r="J439" s="57"/>
      <c r="K439" s="86">
        <v>4.1905000000000001</v>
      </c>
      <c r="L439" s="59"/>
      <c r="M439" s="58">
        <v>0</v>
      </c>
      <c r="N439" s="62"/>
      <c r="O439" s="62"/>
      <c r="P439" s="58"/>
      <c r="Q439" s="88"/>
    </row>
    <row r="440" spans="1:17">
      <c r="A440" s="7" t="s">
        <v>3260</v>
      </c>
      <c r="B440" s="8" t="s">
        <v>13</v>
      </c>
      <c r="C440" s="63">
        <v>1</v>
      </c>
      <c r="D440" s="1" t="s">
        <v>34</v>
      </c>
      <c r="E440" s="97" t="s">
        <v>3264</v>
      </c>
      <c r="F440" s="56"/>
      <c r="G440" s="57">
        <v>0</v>
      </c>
      <c r="H440" s="57"/>
      <c r="I440" s="57"/>
      <c r="J440" s="57"/>
      <c r="K440" s="86"/>
      <c r="L440" s="59" t="s">
        <v>4755</v>
      </c>
      <c r="M440" s="58">
        <v>0</v>
      </c>
      <c r="N440" s="62"/>
      <c r="O440" s="62"/>
      <c r="P440" s="58"/>
      <c r="Q440" s="88"/>
    </row>
    <row r="441" spans="1:17">
      <c r="A441" s="7" t="s">
        <v>3288</v>
      </c>
      <c r="B441" s="8" t="s">
        <v>64</v>
      </c>
      <c r="C441" s="3">
        <v>78</v>
      </c>
      <c r="D441" s="1" t="s">
        <v>231</v>
      </c>
      <c r="E441" s="97" t="s">
        <v>3293</v>
      </c>
      <c r="F441" s="56" t="s">
        <v>4756</v>
      </c>
      <c r="G441" s="57">
        <v>2</v>
      </c>
      <c r="H441" s="61">
        <v>79.783393501805165</v>
      </c>
      <c r="I441" s="61"/>
      <c r="J441" s="61">
        <v>67.768595041322428</v>
      </c>
      <c r="K441" s="86">
        <v>1.3035000000000001</v>
      </c>
      <c r="L441" s="59" t="s">
        <v>4756</v>
      </c>
      <c r="M441" s="58">
        <v>1</v>
      </c>
      <c r="N441" s="62">
        <v>83.59375</v>
      </c>
      <c r="O441" s="62"/>
      <c r="P441" s="62">
        <v>76.576576576576656</v>
      </c>
      <c r="Q441" s="88">
        <v>1.224</v>
      </c>
    </row>
    <row r="442" spans="1:17">
      <c r="A442" s="7" t="s">
        <v>3294</v>
      </c>
      <c r="B442" s="8" t="s">
        <v>64</v>
      </c>
      <c r="C442" s="3">
        <v>58</v>
      </c>
      <c r="D442" s="1" t="s">
        <v>15</v>
      </c>
      <c r="E442" s="97" t="s">
        <v>3299</v>
      </c>
      <c r="F442" s="56"/>
      <c r="G442" s="57">
        <v>0</v>
      </c>
      <c r="H442" s="57"/>
      <c r="I442" s="57"/>
      <c r="J442" s="57"/>
      <c r="K442" s="86"/>
      <c r="L442" s="59" t="s">
        <v>4756</v>
      </c>
      <c r="M442" s="58">
        <v>0</v>
      </c>
      <c r="N442" s="62"/>
      <c r="O442" s="62"/>
      <c r="P442" s="58"/>
      <c r="Q442" s="88"/>
    </row>
    <row r="443" spans="1:17">
      <c r="A443" s="7" t="s">
        <v>3294</v>
      </c>
      <c r="B443" s="8" t="s">
        <v>64</v>
      </c>
      <c r="C443" s="3">
        <v>59</v>
      </c>
      <c r="D443" s="1" t="s">
        <v>79</v>
      </c>
      <c r="E443" s="97" t="s">
        <v>3298</v>
      </c>
      <c r="F443" s="56" t="s">
        <v>4756</v>
      </c>
      <c r="G443" s="57">
        <v>0</v>
      </c>
      <c r="H443" s="57"/>
      <c r="I443" s="57"/>
      <c r="J443" s="57"/>
      <c r="K443" s="86"/>
      <c r="L443" s="59"/>
      <c r="M443" s="58">
        <v>0</v>
      </c>
      <c r="N443" s="62"/>
      <c r="O443" s="62"/>
      <c r="P443" s="58"/>
      <c r="Q443" s="88"/>
    </row>
    <row r="444" spans="1:17">
      <c r="A444" s="7" t="s">
        <v>3300</v>
      </c>
      <c r="B444" s="8" t="s">
        <v>224</v>
      </c>
      <c r="C444" s="63">
        <v>1</v>
      </c>
      <c r="D444" s="1" t="s">
        <v>34</v>
      </c>
      <c r="E444" s="97" t="s">
        <v>3305</v>
      </c>
      <c r="F444" s="56" t="s">
        <v>4755</v>
      </c>
      <c r="G444" s="57">
        <v>3</v>
      </c>
      <c r="H444" s="61">
        <v>21.29963898916969</v>
      </c>
      <c r="I444" s="61">
        <v>34.615384615384649</v>
      </c>
      <c r="J444" s="57"/>
      <c r="K444" s="86">
        <v>99.77</v>
      </c>
      <c r="L444" s="59" t="s">
        <v>4755</v>
      </c>
      <c r="M444" s="58">
        <v>2</v>
      </c>
      <c r="N444" s="62">
        <v>7.03125</v>
      </c>
      <c r="O444" s="62">
        <v>11.724137931034488</v>
      </c>
      <c r="P444" s="62"/>
      <c r="Q444" s="88">
        <v>99.984999999999999</v>
      </c>
    </row>
    <row r="445" spans="1:17">
      <c r="A445" s="7" t="s">
        <v>3306</v>
      </c>
      <c r="B445" s="8" t="s">
        <v>64</v>
      </c>
      <c r="C445" s="3">
        <v>75</v>
      </c>
      <c r="D445" s="1" t="s">
        <v>66</v>
      </c>
      <c r="E445" s="97" t="s">
        <v>3311</v>
      </c>
      <c r="F445" s="56" t="s">
        <v>4755</v>
      </c>
      <c r="G445" s="57">
        <v>0</v>
      </c>
      <c r="H445" s="57"/>
      <c r="I445" s="57"/>
      <c r="J445" s="57"/>
      <c r="K445" s="86"/>
      <c r="L445" s="59" t="s">
        <v>4755</v>
      </c>
      <c r="M445" s="58">
        <v>1</v>
      </c>
      <c r="N445" s="62">
        <v>43.359375</v>
      </c>
      <c r="O445" s="62"/>
      <c r="P445" s="62">
        <v>9.0090090090090076</v>
      </c>
      <c r="Q445" s="88">
        <v>81.16</v>
      </c>
    </row>
    <row r="446" spans="1:17">
      <c r="A446" s="7" t="s">
        <v>3312</v>
      </c>
      <c r="B446" s="8" t="s">
        <v>13</v>
      </c>
      <c r="C446" s="63">
        <v>1</v>
      </c>
      <c r="D446" s="1" t="s">
        <v>34</v>
      </c>
      <c r="E446" s="97" t="s">
        <v>3317</v>
      </c>
      <c r="F446" s="56" t="s">
        <v>4755</v>
      </c>
      <c r="G446" s="57">
        <v>1</v>
      </c>
      <c r="H446" s="61">
        <v>3.6101083032490973</v>
      </c>
      <c r="I446" s="61">
        <v>6.4102564102564115</v>
      </c>
      <c r="J446" s="57"/>
      <c r="K446" s="86">
        <v>100</v>
      </c>
      <c r="L446" s="59" t="s">
        <v>4755</v>
      </c>
      <c r="M446" s="58">
        <v>1</v>
      </c>
      <c r="N446" s="62">
        <v>14.0625</v>
      </c>
      <c r="O446" s="62">
        <v>22.068965517241391</v>
      </c>
      <c r="P446" s="62"/>
      <c r="Q446" s="88">
        <v>99.93</v>
      </c>
    </row>
    <row r="447" spans="1:17">
      <c r="A447" s="7" t="s">
        <v>3318</v>
      </c>
      <c r="B447" s="8" t="s">
        <v>64</v>
      </c>
      <c r="C447" s="63">
        <v>2</v>
      </c>
      <c r="D447" s="1" t="s">
        <v>15</v>
      </c>
      <c r="E447" s="97" t="s">
        <v>3323</v>
      </c>
      <c r="F447" s="56" t="s">
        <v>4755</v>
      </c>
      <c r="G447" s="57">
        <v>2</v>
      </c>
      <c r="H447" s="61">
        <v>18.772563176895311</v>
      </c>
      <c r="I447" s="61">
        <v>30.769230769230795</v>
      </c>
      <c r="J447" s="57"/>
      <c r="K447" s="86">
        <v>99.875</v>
      </c>
      <c r="L447" s="59" t="s">
        <v>4755</v>
      </c>
      <c r="M447" s="58">
        <v>3</v>
      </c>
      <c r="N447" s="62">
        <v>16.796875</v>
      </c>
      <c r="O447" s="62">
        <v>26.896551724137947</v>
      </c>
      <c r="P447" s="62"/>
      <c r="Q447" s="88">
        <v>99.88</v>
      </c>
    </row>
    <row r="448" spans="1:17">
      <c r="A448" s="7" t="s">
        <v>3324</v>
      </c>
      <c r="B448" s="8" t="s">
        <v>966</v>
      </c>
      <c r="C448" s="63">
        <v>1</v>
      </c>
      <c r="D448" s="1" t="s">
        <v>34</v>
      </c>
      <c r="E448" s="97" t="s">
        <v>3329</v>
      </c>
      <c r="F448" s="56" t="s">
        <v>4755</v>
      </c>
      <c r="G448" s="57">
        <v>2</v>
      </c>
      <c r="H448" s="61">
        <v>25.631768953068626</v>
      </c>
      <c r="I448" s="61">
        <v>41.666666666666714</v>
      </c>
      <c r="J448" s="57"/>
      <c r="K448" s="86">
        <v>99.474999999999994</v>
      </c>
      <c r="L448" s="59" t="s">
        <v>4755</v>
      </c>
      <c r="M448" s="58">
        <v>0</v>
      </c>
      <c r="N448" s="62"/>
      <c r="O448" s="62"/>
      <c r="P448" s="58"/>
      <c r="Q448" s="88"/>
    </row>
    <row r="449" spans="1:17">
      <c r="A449" s="7" t="s">
        <v>3336</v>
      </c>
      <c r="B449" s="8" t="s">
        <v>64</v>
      </c>
      <c r="C449" s="3">
        <v>54</v>
      </c>
      <c r="D449" s="1" t="s">
        <v>15</v>
      </c>
      <c r="E449" s="97" t="s">
        <v>3341</v>
      </c>
      <c r="F449" s="56"/>
      <c r="G449" s="57">
        <v>0</v>
      </c>
      <c r="H449" s="57"/>
      <c r="I449" s="57"/>
      <c r="J449" s="57"/>
      <c r="K449" s="86"/>
      <c r="L449" s="59"/>
      <c r="M449" s="58">
        <v>0</v>
      </c>
      <c r="N449" s="62"/>
      <c r="O449" s="62"/>
      <c r="P449" s="58"/>
      <c r="Q449" s="88"/>
    </row>
    <row r="450" spans="1:17">
      <c r="A450" s="7" t="s">
        <v>3342</v>
      </c>
      <c r="B450" s="8" t="s">
        <v>64</v>
      </c>
      <c r="C450" s="63">
        <v>2</v>
      </c>
      <c r="D450" s="1" t="s">
        <v>15</v>
      </c>
      <c r="E450" s="97" t="s">
        <v>3347</v>
      </c>
      <c r="F450" s="56" t="s">
        <v>4755</v>
      </c>
      <c r="G450" s="57">
        <v>0</v>
      </c>
      <c r="H450" s="57"/>
      <c r="I450" s="57"/>
      <c r="J450" s="57"/>
      <c r="K450" s="86"/>
      <c r="L450" s="59" t="s">
        <v>4755</v>
      </c>
      <c r="M450" s="58">
        <v>0</v>
      </c>
      <c r="N450" s="62"/>
      <c r="O450" s="62"/>
      <c r="P450" s="58"/>
      <c r="Q450" s="88"/>
    </row>
    <row r="451" spans="1:17">
      <c r="A451" s="7" t="s">
        <v>3348</v>
      </c>
      <c r="B451" s="8" t="s">
        <v>13</v>
      </c>
      <c r="C451" s="63">
        <v>2</v>
      </c>
      <c r="D451" s="1" t="s">
        <v>15</v>
      </c>
      <c r="E451" s="97" t="s">
        <v>3353</v>
      </c>
      <c r="F451" s="56" t="s">
        <v>4756</v>
      </c>
      <c r="G451" s="57">
        <v>1</v>
      </c>
      <c r="H451" s="61">
        <v>74.368231046931442</v>
      </c>
      <c r="I451" s="61">
        <v>86.538461538461419</v>
      </c>
      <c r="J451" s="57"/>
      <c r="K451" s="86">
        <v>1.73</v>
      </c>
      <c r="L451" s="59" t="s">
        <v>4756</v>
      </c>
      <c r="M451" s="58">
        <v>2</v>
      </c>
      <c r="N451" s="62">
        <v>68.75</v>
      </c>
      <c r="O451" s="62">
        <v>80.000000000000043</v>
      </c>
      <c r="P451" s="62"/>
      <c r="Q451" s="88">
        <v>2.5419999999999998</v>
      </c>
    </row>
    <row r="452" spans="1:17">
      <c r="A452" s="7" t="s">
        <v>3360</v>
      </c>
      <c r="B452" s="8" t="s">
        <v>64</v>
      </c>
      <c r="C452" s="3">
        <v>68</v>
      </c>
      <c r="D452" s="1" t="s">
        <v>79</v>
      </c>
      <c r="E452" s="97" t="s">
        <v>3365</v>
      </c>
      <c r="F452" s="56" t="s">
        <v>4755</v>
      </c>
      <c r="G452" s="57">
        <v>0</v>
      </c>
      <c r="H452" s="57"/>
      <c r="I452" s="57"/>
      <c r="J452" s="57"/>
      <c r="K452" s="86"/>
      <c r="L452" s="59" t="s">
        <v>4755</v>
      </c>
      <c r="M452" s="58">
        <v>0</v>
      </c>
      <c r="N452" s="62"/>
      <c r="O452" s="62"/>
      <c r="P452" s="58"/>
      <c r="Q452" s="88"/>
    </row>
    <row r="453" spans="1:17">
      <c r="A453" s="7" t="s">
        <v>3366</v>
      </c>
      <c r="B453" s="8" t="s">
        <v>13</v>
      </c>
      <c r="C453" s="63">
        <v>2</v>
      </c>
      <c r="D453" s="1" t="s">
        <v>15</v>
      </c>
      <c r="E453" s="97" t="s">
        <v>3371</v>
      </c>
      <c r="F453" s="56" t="s">
        <v>4755</v>
      </c>
      <c r="G453" s="57">
        <v>2</v>
      </c>
      <c r="H453" s="61">
        <v>24.187725631768981</v>
      </c>
      <c r="I453" s="61">
        <v>39.743589743589787</v>
      </c>
      <c r="J453" s="57"/>
      <c r="K453" s="86">
        <v>99.575000000000003</v>
      </c>
      <c r="L453" s="59" t="s">
        <v>4755</v>
      </c>
      <c r="M453" s="58">
        <v>1</v>
      </c>
      <c r="N453" s="62">
        <v>26.5625</v>
      </c>
      <c r="O453" s="62">
        <v>43.448275862068989</v>
      </c>
      <c r="P453" s="62"/>
      <c r="Q453" s="88">
        <v>99.54</v>
      </c>
    </row>
    <row r="454" spans="1:17">
      <c r="A454" s="7" t="s">
        <v>3378</v>
      </c>
      <c r="B454" s="8" t="s">
        <v>64</v>
      </c>
      <c r="C454" s="3">
        <v>74</v>
      </c>
      <c r="D454" s="1" t="s">
        <v>170</v>
      </c>
      <c r="E454" s="97" t="s">
        <v>3383</v>
      </c>
      <c r="F454" s="56" t="s">
        <v>4756</v>
      </c>
      <c r="G454" s="57">
        <v>0</v>
      </c>
      <c r="H454" s="61"/>
      <c r="I454" s="61"/>
      <c r="J454" s="57"/>
      <c r="K454" s="86"/>
      <c r="L454" s="59" t="s">
        <v>4756</v>
      </c>
      <c r="M454" s="58">
        <v>1</v>
      </c>
      <c r="N454" s="62">
        <v>56.640625</v>
      </c>
      <c r="O454" s="62"/>
      <c r="P454" s="62">
        <v>33.333333333333329</v>
      </c>
      <c r="Q454" s="88">
        <v>5.9050000000000002</v>
      </c>
    </row>
    <row r="455" spans="1:17">
      <c r="A455" s="7" t="s">
        <v>3384</v>
      </c>
      <c r="B455" s="8" t="s">
        <v>13</v>
      </c>
      <c r="C455" s="63">
        <v>2</v>
      </c>
      <c r="D455" s="1" t="s">
        <v>15</v>
      </c>
      <c r="E455" s="97" t="s">
        <v>3388</v>
      </c>
      <c r="F455" s="56" t="s">
        <v>4755</v>
      </c>
      <c r="G455" s="57">
        <v>3</v>
      </c>
      <c r="H455" s="61">
        <v>16.606498194945843</v>
      </c>
      <c r="I455" s="61">
        <v>27.564102564102583</v>
      </c>
      <c r="J455" s="57"/>
      <c r="K455" s="86">
        <v>99.93</v>
      </c>
      <c r="L455" s="59" t="s">
        <v>4755</v>
      </c>
      <c r="M455" s="58">
        <v>3</v>
      </c>
      <c r="N455" s="62">
        <v>16.015625</v>
      </c>
      <c r="O455" s="62">
        <v>25.517241379310359</v>
      </c>
      <c r="P455" s="62"/>
      <c r="Q455" s="88">
        <v>99.896666666666661</v>
      </c>
    </row>
    <row r="456" spans="1:17">
      <c r="A456" s="7" t="s">
        <v>3389</v>
      </c>
      <c r="B456" s="8" t="s">
        <v>64</v>
      </c>
      <c r="C456" s="3">
        <v>69</v>
      </c>
      <c r="D456" s="1" t="s">
        <v>15</v>
      </c>
      <c r="E456" s="97" t="s">
        <v>3393</v>
      </c>
      <c r="F456" s="56" t="s">
        <v>4756</v>
      </c>
      <c r="G456" s="57">
        <v>0</v>
      </c>
      <c r="H456" s="57"/>
      <c r="I456" s="57"/>
      <c r="J456" s="57"/>
      <c r="K456" s="86"/>
      <c r="L456" s="59" t="s">
        <v>4756</v>
      </c>
      <c r="M456" s="58">
        <v>1</v>
      </c>
      <c r="N456" s="62">
        <v>60.9375</v>
      </c>
      <c r="O456" s="62"/>
      <c r="P456" s="62">
        <v>41.441441441441434</v>
      </c>
      <c r="Q456" s="88">
        <v>4.5659999999999998</v>
      </c>
    </row>
    <row r="457" spans="1:17">
      <c r="A457" s="7" t="s">
        <v>3394</v>
      </c>
      <c r="B457" s="8" t="s">
        <v>64</v>
      </c>
      <c r="C457" s="3">
        <v>52</v>
      </c>
      <c r="D457" s="1" t="s">
        <v>15</v>
      </c>
      <c r="E457" s="97" t="s">
        <v>3399</v>
      </c>
      <c r="F457" s="56" t="s">
        <v>4755</v>
      </c>
      <c r="G457" s="57">
        <v>0</v>
      </c>
      <c r="H457" s="57"/>
      <c r="I457" s="57"/>
      <c r="J457" s="57"/>
      <c r="K457" s="86"/>
      <c r="L457" s="59" t="s">
        <v>4755</v>
      </c>
      <c r="M457" s="58">
        <v>0</v>
      </c>
      <c r="N457" s="62"/>
      <c r="O457" s="62"/>
      <c r="P457" s="58"/>
      <c r="Q457" s="88"/>
    </row>
    <row r="458" spans="1:17">
      <c r="A458" s="7" t="s">
        <v>3400</v>
      </c>
      <c r="B458" s="8" t="s">
        <v>64</v>
      </c>
      <c r="C458" s="3">
        <v>45</v>
      </c>
      <c r="D458" s="1" t="s">
        <v>129</v>
      </c>
      <c r="E458" s="97" t="s">
        <v>3405</v>
      </c>
      <c r="F458" s="56" t="s">
        <v>4756</v>
      </c>
      <c r="G458" s="57">
        <v>3</v>
      </c>
      <c r="H458" s="61">
        <v>62.093862815884371</v>
      </c>
      <c r="I458" s="61"/>
      <c r="J458" s="61">
        <v>37.19008264462812</v>
      </c>
      <c r="K458" s="86">
        <v>3.472</v>
      </c>
      <c r="L458" s="59" t="s">
        <v>4756</v>
      </c>
      <c r="M458" s="58">
        <v>3</v>
      </c>
      <c r="N458" s="62">
        <v>66.015625</v>
      </c>
      <c r="O458" s="62"/>
      <c r="P458" s="62">
        <v>50.45045045045044</v>
      </c>
      <c r="Q458" s="88">
        <v>2.9113333333333333</v>
      </c>
    </row>
    <row r="459" spans="1:17">
      <c r="A459" s="7" t="s">
        <v>3400</v>
      </c>
      <c r="B459" s="8" t="s">
        <v>64</v>
      </c>
      <c r="C459" s="3">
        <v>46</v>
      </c>
      <c r="D459" s="1" t="s">
        <v>66</v>
      </c>
      <c r="E459" s="97" t="s">
        <v>3404</v>
      </c>
      <c r="F459" s="56" t="s">
        <v>4756</v>
      </c>
      <c r="G459" s="57">
        <v>1</v>
      </c>
      <c r="H459" s="61">
        <v>71.119133574007208</v>
      </c>
      <c r="I459" s="61"/>
      <c r="J459" s="61">
        <v>55.371900826446378</v>
      </c>
      <c r="K459" s="86">
        <v>2.19</v>
      </c>
      <c r="L459" s="59" t="s">
        <v>4756</v>
      </c>
      <c r="M459" s="58">
        <v>3</v>
      </c>
      <c r="N459" s="62">
        <v>65.625</v>
      </c>
      <c r="O459" s="62"/>
      <c r="P459" s="62">
        <v>49.549549549549539</v>
      </c>
      <c r="Q459" s="88">
        <v>2.9939999999999998</v>
      </c>
    </row>
    <row r="460" spans="1:17">
      <c r="A460" s="7" t="s">
        <v>3400</v>
      </c>
      <c r="B460" s="8" t="s">
        <v>64</v>
      </c>
      <c r="C460" s="3">
        <v>49</v>
      </c>
      <c r="D460" s="1" t="s">
        <v>1073</v>
      </c>
      <c r="E460" s="97" t="s">
        <v>3408</v>
      </c>
      <c r="F460" s="56"/>
      <c r="G460" s="57">
        <v>0</v>
      </c>
      <c r="H460" s="57"/>
      <c r="I460" s="57"/>
      <c r="J460" s="57"/>
      <c r="K460" s="86"/>
      <c r="L460" s="59" t="s">
        <v>4756</v>
      </c>
      <c r="M460" s="58">
        <v>1</v>
      </c>
      <c r="N460" s="62">
        <v>62.5</v>
      </c>
      <c r="O460" s="62"/>
      <c r="P460" s="62">
        <v>44.144144144144136</v>
      </c>
      <c r="Q460" s="88">
        <v>4.0640000000000001</v>
      </c>
    </row>
    <row r="461" spans="1:17">
      <c r="A461" s="7" t="s">
        <v>3400</v>
      </c>
      <c r="B461" s="8" t="s">
        <v>64</v>
      </c>
      <c r="C461" s="3">
        <v>53</v>
      </c>
      <c r="D461" s="1" t="s">
        <v>66</v>
      </c>
      <c r="E461" s="97" t="s">
        <v>3409</v>
      </c>
      <c r="F461" s="56"/>
      <c r="G461" s="57">
        <v>0</v>
      </c>
      <c r="H461" s="57"/>
      <c r="I461" s="57"/>
      <c r="J461" s="57"/>
      <c r="K461" s="86"/>
      <c r="L461" s="59" t="s">
        <v>4756</v>
      </c>
      <c r="M461" s="58">
        <v>1</v>
      </c>
      <c r="N461" s="62">
        <v>66.40625</v>
      </c>
      <c r="O461" s="62"/>
      <c r="P461" s="62">
        <v>51.35135135135134</v>
      </c>
      <c r="Q461" s="88">
        <v>2.8769999999999998</v>
      </c>
    </row>
    <row r="462" spans="1:17">
      <c r="A462" s="7" t="s">
        <v>3400</v>
      </c>
      <c r="B462" s="8" t="s">
        <v>64</v>
      </c>
      <c r="C462" s="3">
        <v>54</v>
      </c>
      <c r="D462" s="1" t="s">
        <v>652</v>
      </c>
      <c r="E462" s="97" t="s">
        <v>3410</v>
      </c>
      <c r="F462" s="56"/>
      <c r="G462" s="57">
        <v>0</v>
      </c>
      <c r="H462" s="57"/>
      <c r="I462" s="57"/>
      <c r="J462" s="57"/>
      <c r="K462" s="86"/>
      <c r="L462" s="59" t="s">
        <v>4756</v>
      </c>
      <c r="M462" s="58">
        <v>0</v>
      </c>
      <c r="N462" s="62"/>
      <c r="O462" s="62"/>
      <c r="P462" s="58"/>
      <c r="Q462" s="88"/>
    </row>
    <row r="463" spans="1:17">
      <c r="A463" s="7" t="s">
        <v>3400</v>
      </c>
      <c r="B463" s="8" t="s">
        <v>64</v>
      </c>
      <c r="C463" s="3">
        <v>68</v>
      </c>
      <c r="D463" s="1" t="s">
        <v>1073</v>
      </c>
      <c r="E463" s="97" t="s">
        <v>3406</v>
      </c>
      <c r="F463" s="56" t="s">
        <v>4756</v>
      </c>
      <c r="G463" s="57">
        <v>1</v>
      </c>
      <c r="H463" s="61">
        <v>77.97833935018059</v>
      </c>
      <c r="I463" s="61"/>
      <c r="J463" s="61">
        <v>65.289256198347232</v>
      </c>
      <c r="K463" s="86">
        <v>1.4590000000000001</v>
      </c>
      <c r="L463" s="59" t="s">
        <v>4756</v>
      </c>
      <c r="M463" s="58">
        <v>2</v>
      </c>
      <c r="N463" s="62">
        <v>82.421875</v>
      </c>
      <c r="O463" s="62"/>
      <c r="P463" s="62">
        <v>73.873873873873933</v>
      </c>
      <c r="Q463" s="88">
        <v>1.3205</v>
      </c>
    </row>
    <row r="464" spans="1:17">
      <c r="A464" s="7" t="s">
        <v>3400</v>
      </c>
      <c r="B464" s="8" t="s">
        <v>64</v>
      </c>
      <c r="C464" s="3">
        <v>73</v>
      </c>
      <c r="D464" s="1" t="s">
        <v>9</v>
      </c>
      <c r="E464" s="97" t="s">
        <v>3407</v>
      </c>
      <c r="F464" s="56" t="s">
        <v>4756</v>
      </c>
      <c r="G464" s="57">
        <v>2</v>
      </c>
      <c r="H464" s="61">
        <v>87.364620938628377</v>
      </c>
      <c r="I464" s="61"/>
      <c r="J464" s="61">
        <v>78.512396694214942</v>
      </c>
      <c r="K464" s="86">
        <v>0.81895000000000007</v>
      </c>
      <c r="L464" s="59" t="s">
        <v>4756</v>
      </c>
      <c r="M464" s="58">
        <v>1</v>
      </c>
      <c r="N464" s="62">
        <v>84.375</v>
      </c>
      <c r="O464" s="62"/>
      <c r="P464" s="62">
        <v>77.477477477477564</v>
      </c>
      <c r="Q464" s="88">
        <v>1.198</v>
      </c>
    </row>
    <row r="465" spans="1:17">
      <c r="A465" s="7" t="s">
        <v>3411</v>
      </c>
      <c r="B465" s="8" t="s">
        <v>64</v>
      </c>
      <c r="C465" s="3">
        <v>74</v>
      </c>
      <c r="D465" s="1" t="s">
        <v>129</v>
      </c>
      <c r="E465" s="97" t="s">
        <v>3415</v>
      </c>
      <c r="F465" s="56" t="s">
        <v>4756</v>
      </c>
      <c r="G465" s="57">
        <v>3</v>
      </c>
      <c r="H465" s="61">
        <v>71.841155234657037</v>
      </c>
      <c r="I465" s="61"/>
      <c r="J465" s="61">
        <v>56.198347107438117</v>
      </c>
      <c r="K465" s="86">
        <v>2.1339999999999999</v>
      </c>
      <c r="L465" s="59" t="s">
        <v>4756</v>
      </c>
      <c r="M465" s="58">
        <v>2</v>
      </c>
      <c r="N465" s="62">
        <v>70.3125</v>
      </c>
      <c r="O465" s="62"/>
      <c r="P465" s="62">
        <v>57.657657657657644</v>
      </c>
      <c r="Q465" s="88">
        <v>2.3275000000000001</v>
      </c>
    </row>
    <row r="466" spans="1:17">
      <c r="A466" s="7" t="s">
        <v>3411</v>
      </c>
      <c r="B466" s="8" t="s">
        <v>64</v>
      </c>
      <c r="C466" s="3">
        <v>82</v>
      </c>
      <c r="D466" s="1" t="s">
        <v>66</v>
      </c>
      <c r="E466" s="97" t="s">
        <v>3416</v>
      </c>
      <c r="F466" s="56"/>
      <c r="G466" s="57">
        <v>0</v>
      </c>
      <c r="H466" s="57"/>
      <c r="I466" s="57"/>
      <c r="J466" s="57"/>
      <c r="K466" s="86"/>
      <c r="L466" s="59" t="s">
        <v>4756</v>
      </c>
      <c r="M466" s="58">
        <v>0</v>
      </c>
      <c r="N466" s="62"/>
      <c r="O466" s="62"/>
      <c r="P466" s="58"/>
      <c r="Q466" s="88"/>
    </row>
    <row r="467" spans="1:17">
      <c r="A467" s="7" t="s">
        <v>3417</v>
      </c>
      <c r="B467" s="8" t="s">
        <v>13</v>
      </c>
      <c r="C467" s="63">
        <v>2</v>
      </c>
      <c r="D467" s="1" t="s">
        <v>15</v>
      </c>
      <c r="E467" s="97" t="s">
        <v>3421</v>
      </c>
      <c r="F467" s="56"/>
      <c r="G467" s="57">
        <v>0</v>
      </c>
      <c r="H467" s="61"/>
      <c r="I467" s="61"/>
      <c r="J467" s="57"/>
      <c r="K467" s="86"/>
      <c r="L467" s="59" t="s">
        <v>4755</v>
      </c>
      <c r="M467" s="58">
        <v>0</v>
      </c>
      <c r="N467" s="62"/>
      <c r="O467" s="62"/>
      <c r="P467" s="58"/>
      <c r="Q467" s="88"/>
    </row>
    <row r="468" spans="1:17">
      <c r="A468" s="7" t="s">
        <v>3434</v>
      </c>
      <c r="B468" s="8" t="s">
        <v>155</v>
      </c>
      <c r="C468" s="63">
        <v>2</v>
      </c>
      <c r="D468" s="1" t="s">
        <v>15</v>
      </c>
      <c r="E468" s="97" t="s">
        <v>3439</v>
      </c>
      <c r="F468" s="56" t="s">
        <v>4756</v>
      </c>
      <c r="G468" s="57">
        <v>0</v>
      </c>
      <c r="H468" s="57"/>
      <c r="I468" s="57"/>
      <c r="J468" s="57"/>
      <c r="K468" s="86"/>
      <c r="L468" s="59"/>
      <c r="M468" s="58">
        <v>0</v>
      </c>
      <c r="N468" s="62"/>
      <c r="O468" s="62"/>
      <c r="P468" s="58"/>
      <c r="Q468" s="88"/>
    </row>
    <row r="469" spans="1:17">
      <c r="A469" s="7" t="s">
        <v>3440</v>
      </c>
      <c r="B469" s="8" t="s">
        <v>64</v>
      </c>
      <c r="C469" s="3">
        <v>70</v>
      </c>
      <c r="D469" s="1" t="s">
        <v>66</v>
      </c>
      <c r="E469" s="97" t="s">
        <v>3445</v>
      </c>
      <c r="F469" s="56"/>
      <c r="G469" s="57">
        <v>0</v>
      </c>
      <c r="H469" s="61"/>
      <c r="I469" s="61"/>
      <c r="J469" s="57"/>
      <c r="K469" s="86"/>
      <c r="L469" s="59" t="s">
        <v>4755</v>
      </c>
      <c r="M469" s="58">
        <v>0</v>
      </c>
      <c r="N469" s="62"/>
      <c r="O469" s="62"/>
      <c r="P469" s="58"/>
      <c r="Q469" s="88"/>
    </row>
    <row r="470" spans="1:17">
      <c r="A470" s="7" t="s">
        <v>3446</v>
      </c>
      <c r="B470" s="8" t="s">
        <v>40</v>
      </c>
      <c r="C470" s="63">
        <v>1</v>
      </c>
      <c r="D470" s="1" t="s">
        <v>34</v>
      </c>
      <c r="E470" s="97" t="s">
        <v>3450</v>
      </c>
      <c r="F470" s="56"/>
      <c r="G470" s="57">
        <v>0</v>
      </c>
      <c r="H470" s="57"/>
      <c r="I470" s="57"/>
      <c r="J470" s="57"/>
      <c r="K470" s="86"/>
      <c r="L470" s="59" t="s">
        <v>4755</v>
      </c>
      <c r="M470" s="58">
        <v>0</v>
      </c>
      <c r="N470" s="62"/>
      <c r="O470" s="62"/>
      <c r="P470" s="58"/>
      <c r="Q470" s="88"/>
    </row>
    <row r="471" spans="1:17">
      <c r="A471" s="7" t="s">
        <v>3456</v>
      </c>
      <c r="B471" s="8" t="s">
        <v>64</v>
      </c>
      <c r="C471" s="3">
        <v>45</v>
      </c>
      <c r="D471" s="1" t="s">
        <v>15</v>
      </c>
      <c r="E471" s="97" t="s">
        <v>3461</v>
      </c>
      <c r="F471" s="56" t="s">
        <v>4756</v>
      </c>
      <c r="G471" s="57">
        <v>1</v>
      </c>
      <c r="H471" s="61">
        <v>58.122743682310386</v>
      </c>
      <c r="I471" s="61"/>
      <c r="J471" s="61">
        <v>32.231404958677686</v>
      </c>
      <c r="K471" s="86">
        <v>5.0460000000000003</v>
      </c>
      <c r="L471" s="59" t="s">
        <v>4756</v>
      </c>
      <c r="M471" s="58">
        <v>0</v>
      </c>
      <c r="N471" s="62"/>
      <c r="O471" s="62"/>
      <c r="P471" s="58"/>
      <c r="Q471" s="88"/>
    </row>
    <row r="472" spans="1:17">
      <c r="A472" s="7" t="s">
        <v>3462</v>
      </c>
      <c r="B472" s="8" t="s">
        <v>13</v>
      </c>
      <c r="C472" s="63">
        <v>2</v>
      </c>
      <c r="D472" s="1" t="s">
        <v>15</v>
      </c>
      <c r="E472" s="97" t="s">
        <v>3466</v>
      </c>
      <c r="F472" s="56" t="s">
        <v>4755</v>
      </c>
      <c r="G472" s="57">
        <v>0</v>
      </c>
      <c r="H472" s="57"/>
      <c r="I472" s="57"/>
      <c r="J472" s="57"/>
      <c r="K472" s="86"/>
      <c r="L472" s="59" t="s">
        <v>4755</v>
      </c>
      <c r="M472" s="58">
        <v>0</v>
      </c>
      <c r="N472" s="62"/>
      <c r="O472" s="62"/>
      <c r="P472" s="58"/>
      <c r="Q472" s="88"/>
    </row>
    <row r="473" spans="1:17">
      <c r="A473" s="7" t="s">
        <v>3467</v>
      </c>
      <c r="B473" s="8" t="s">
        <v>104</v>
      </c>
      <c r="C473" s="63">
        <v>2</v>
      </c>
      <c r="D473" s="1" t="s">
        <v>15</v>
      </c>
      <c r="E473" s="97" t="s">
        <v>3472</v>
      </c>
      <c r="F473" s="56"/>
      <c r="G473" s="57">
        <v>0</v>
      </c>
      <c r="H473" s="57"/>
      <c r="I473" s="57"/>
      <c r="J473" s="57"/>
      <c r="K473" s="86"/>
      <c r="L473" s="59" t="s">
        <v>4755</v>
      </c>
      <c r="M473" s="58">
        <v>0</v>
      </c>
      <c r="N473" s="62"/>
      <c r="O473" s="62"/>
      <c r="P473" s="58"/>
      <c r="Q473" s="88"/>
    </row>
    <row r="474" spans="1:17">
      <c r="A474" s="7" t="s">
        <v>3479</v>
      </c>
      <c r="B474" s="8" t="s">
        <v>104</v>
      </c>
      <c r="C474" s="3">
        <v>68</v>
      </c>
      <c r="D474" s="1" t="s">
        <v>652</v>
      </c>
      <c r="E474" s="97" t="s">
        <v>3484</v>
      </c>
      <c r="F474" s="56" t="s">
        <v>4756</v>
      </c>
      <c r="G474" s="57">
        <v>0</v>
      </c>
      <c r="H474" s="57"/>
      <c r="I474" s="57"/>
      <c r="J474" s="57"/>
      <c r="K474" s="86"/>
      <c r="L474" s="59"/>
      <c r="M474" s="58">
        <v>0</v>
      </c>
      <c r="N474" s="62"/>
      <c r="O474" s="62"/>
      <c r="P474" s="58"/>
      <c r="Q474" s="88"/>
    </row>
    <row r="475" spans="1:17">
      <c r="A475" s="7" t="s">
        <v>3497</v>
      </c>
      <c r="B475" s="8" t="s">
        <v>64</v>
      </c>
      <c r="C475" s="3">
        <v>53</v>
      </c>
      <c r="D475" s="1" t="s">
        <v>652</v>
      </c>
      <c r="E475" s="97" t="s">
        <v>3501</v>
      </c>
      <c r="F475" s="56" t="s">
        <v>4756</v>
      </c>
      <c r="G475" s="57">
        <v>1</v>
      </c>
      <c r="H475" s="61">
        <v>55.234657039711124</v>
      </c>
      <c r="I475" s="61"/>
      <c r="J475" s="61">
        <v>28.099173553719009</v>
      </c>
      <c r="K475" s="86">
        <v>8.0619999999999994</v>
      </c>
      <c r="L475" s="59" t="s">
        <v>4756</v>
      </c>
      <c r="M475" s="58">
        <v>3</v>
      </c>
      <c r="N475" s="62">
        <v>53.90625</v>
      </c>
      <c r="O475" s="62"/>
      <c r="P475" s="62">
        <v>27.927927927927922</v>
      </c>
      <c r="Q475" s="88">
        <v>6.9576666666666673</v>
      </c>
    </row>
    <row r="476" spans="1:17">
      <c r="A476" s="7" t="s">
        <v>3502</v>
      </c>
      <c r="B476" s="8" t="s">
        <v>64</v>
      </c>
      <c r="C476" s="3">
        <v>58</v>
      </c>
      <c r="D476" s="1" t="s">
        <v>66</v>
      </c>
      <c r="E476" s="97" t="s">
        <v>3507</v>
      </c>
      <c r="F476" s="56" t="s">
        <v>4756</v>
      </c>
      <c r="G476" s="57">
        <v>0</v>
      </c>
      <c r="H476" s="57"/>
      <c r="I476" s="57"/>
      <c r="J476" s="57"/>
      <c r="K476" s="86"/>
      <c r="L476" s="59"/>
      <c r="M476" s="58">
        <v>0</v>
      </c>
      <c r="N476" s="62"/>
      <c r="O476" s="62"/>
      <c r="P476" s="58"/>
      <c r="Q476" s="88"/>
    </row>
    <row r="477" spans="1:17">
      <c r="A477" s="7" t="s">
        <v>3508</v>
      </c>
      <c r="B477" s="8" t="s">
        <v>64</v>
      </c>
      <c r="C477" s="3">
        <v>46</v>
      </c>
      <c r="D477" s="1" t="s">
        <v>170</v>
      </c>
      <c r="E477" s="97" t="s">
        <v>3513</v>
      </c>
      <c r="F477" s="56" t="s">
        <v>4755</v>
      </c>
      <c r="G477" s="57">
        <v>0</v>
      </c>
      <c r="H477" s="61"/>
      <c r="I477" s="61"/>
      <c r="J477" s="57"/>
      <c r="K477" s="86"/>
      <c r="L477" s="59" t="s">
        <v>4755</v>
      </c>
      <c r="M477" s="58">
        <v>0</v>
      </c>
      <c r="N477" s="62"/>
      <c r="O477" s="62"/>
      <c r="P477" s="58"/>
      <c r="Q477" s="88"/>
    </row>
    <row r="478" spans="1:17">
      <c r="A478" s="7" t="s">
        <v>3520</v>
      </c>
      <c r="B478" s="8" t="s">
        <v>13</v>
      </c>
      <c r="C478" s="63">
        <v>2</v>
      </c>
      <c r="D478" s="1" t="s">
        <v>15</v>
      </c>
      <c r="E478" s="97" t="s">
        <v>3525</v>
      </c>
      <c r="F478" s="56" t="s">
        <v>4755</v>
      </c>
      <c r="G478" s="57">
        <v>3</v>
      </c>
      <c r="H478" s="61">
        <v>39.711191335740089</v>
      </c>
      <c r="I478" s="61">
        <v>66.025641025641093</v>
      </c>
      <c r="J478" s="57"/>
      <c r="K478" s="86">
        <v>97.213333333333324</v>
      </c>
      <c r="L478" s="59" t="s">
        <v>4755</v>
      </c>
      <c r="M478" s="58">
        <v>3</v>
      </c>
      <c r="N478" s="62">
        <v>37.109375</v>
      </c>
      <c r="O478" s="62">
        <v>61.379310344827623</v>
      </c>
      <c r="P478" s="62"/>
      <c r="Q478" s="88">
        <v>97.773333333333326</v>
      </c>
    </row>
    <row r="479" spans="1:17">
      <c r="A479" s="7" t="s">
        <v>3532</v>
      </c>
      <c r="B479" s="8" t="s">
        <v>64</v>
      </c>
      <c r="C479" s="3">
        <v>46</v>
      </c>
      <c r="D479" s="1" t="s">
        <v>66</v>
      </c>
      <c r="E479" s="97" t="s">
        <v>3538</v>
      </c>
      <c r="F479" s="56" t="s">
        <v>4756</v>
      </c>
      <c r="G479" s="57">
        <v>0</v>
      </c>
      <c r="H479" s="57"/>
      <c r="I479" s="57"/>
      <c r="J479" s="57"/>
      <c r="K479" s="86"/>
      <c r="L479" s="59" t="s">
        <v>4756</v>
      </c>
      <c r="M479" s="58">
        <v>0</v>
      </c>
      <c r="N479" s="62"/>
      <c r="O479" s="62"/>
      <c r="P479" s="58"/>
      <c r="Q479" s="88"/>
    </row>
    <row r="480" spans="1:17">
      <c r="A480" s="7" t="s">
        <v>3532</v>
      </c>
      <c r="B480" s="8" t="s">
        <v>64</v>
      </c>
      <c r="C480" s="3">
        <v>51</v>
      </c>
      <c r="D480" s="1" t="s">
        <v>66</v>
      </c>
      <c r="E480" s="97" t="s">
        <v>3537</v>
      </c>
      <c r="F480" s="56" t="s">
        <v>4756</v>
      </c>
      <c r="G480" s="57">
        <v>1</v>
      </c>
      <c r="H480" s="61">
        <v>50.541516245487323</v>
      </c>
      <c r="I480" s="61"/>
      <c r="J480" s="61">
        <v>19.834710743801654</v>
      </c>
      <c r="K480" s="86">
        <v>19.96</v>
      </c>
      <c r="L480" s="59" t="s">
        <v>4756</v>
      </c>
      <c r="M480" s="58">
        <v>1</v>
      </c>
      <c r="N480" s="62">
        <v>48.4375</v>
      </c>
      <c r="O480" s="62"/>
      <c r="P480" s="62">
        <v>18.018018018018015</v>
      </c>
      <c r="Q480" s="88">
        <v>19.16</v>
      </c>
    </row>
    <row r="481" spans="1:17">
      <c r="A481" s="7" t="s">
        <v>3532</v>
      </c>
      <c r="B481" s="8" t="s">
        <v>64</v>
      </c>
      <c r="C481" s="3">
        <v>52</v>
      </c>
      <c r="D481" s="1" t="s">
        <v>66</v>
      </c>
      <c r="E481" s="97" t="s">
        <v>3536</v>
      </c>
      <c r="F481" s="56" t="s">
        <v>4756</v>
      </c>
      <c r="G481" s="57">
        <v>2</v>
      </c>
      <c r="H481" s="61">
        <v>55.595667870036031</v>
      </c>
      <c r="I481" s="61"/>
      <c r="J481" s="61">
        <v>28.925619834710744</v>
      </c>
      <c r="K481" s="86">
        <v>7.3479999999999999</v>
      </c>
      <c r="L481" s="59" t="s">
        <v>4756</v>
      </c>
      <c r="M481" s="58">
        <v>1</v>
      </c>
      <c r="N481" s="62">
        <v>52.734375</v>
      </c>
      <c r="O481" s="62"/>
      <c r="P481" s="62">
        <v>26.12612612612612</v>
      </c>
      <c r="Q481" s="88">
        <v>8.1080000000000005</v>
      </c>
    </row>
    <row r="482" spans="1:17">
      <c r="A482" s="7" t="s">
        <v>3539</v>
      </c>
      <c r="B482" s="8" t="s">
        <v>155</v>
      </c>
      <c r="C482" s="63">
        <v>2</v>
      </c>
      <c r="D482" s="1" t="s">
        <v>15</v>
      </c>
      <c r="E482" s="97" t="s">
        <v>3544</v>
      </c>
      <c r="F482" s="56" t="s">
        <v>4755</v>
      </c>
      <c r="G482" s="57">
        <v>2</v>
      </c>
      <c r="H482" s="61">
        <v>33.574007220216657</v>
      </c>
      <c r="I482" s="61">
        <v>55.128205128205202</v>
      </c>
      <c r="J482" s="57"/>
      <c r="K482" s="86">
        <v>98.814999999999998</v>
      </c>
      <c r="L482" s="59" t="s">
        <v>4755</v>
      </c>
      <c r="M482" s="58">
        <v>1</v>
      </c>
      <c r="N482" s="62">
        <v>36.328125</v>
      </c>
      <c r="O482" s="62">
        <v>60.000000000000036</v>
      </c>
      <c r="P482" s="62"/>
      <c r="Q482" s="88">
        <v>98</v>
      </c>
    </row>
    <row r="483" spans="1:17">
      <c r="A483" s="7" t="s">
        <v>3545</v>
      </c>
      <c r="B483" s="8" t="s">
        <v>27</v>
      </c>
      <c r="C483" s="63">
        <v>2</v>
      </c>
      <c r="D483" s="1" t="s">
        <v>15</v>
      </c>
      <c r="E483" s="97" t="s">
        <v>3549</v>
      </c>
      <c r="F483" s="56" t="s">
        <v>4755</v>
      </c>
      <c r="G483" s="57">
        <v>3</v>
      </c>
      <c r="H483" s="61">
        <v>18.050541516245488</v>
      </c>
      <c r="I483" s="61">
        <v>29.48717948717951</v>
      </c>
      <c r="J483" s="57"/>
      <c r="K483" s="86">
        <v>99.89</v>
      </c>
      <c r="L483" s="59" t="s">
        <v>4755</v>
      </c>
      <c r="M483" s="58">
        <v>3</v>
      </c>
      <c r="N483" s="62">
        <v>38.671875</v>
      </c>
      <c r="O483" s="62">
        <v>64.13793103448279</v>
      </c>
      <c r="P483" s="62"/>
      <c r="Q483" s="88">
        <v>96.970000000000013</v>
      </c>
    </row>
    <row r="484" spans="1:17">
      <c r="A484" s="7" t="s">
        <v>3550</v>
      </c>
      <c r="B484" s="8" t="s">
        <v>64</v>
      </c>
      <c r="C484" s="3">
        <v>65</v>
      </c>
      <c r="D484" s="1" t="s">
        <v>170</v>
      </c>
      <c r="E484" s="97" t="s">
        <v>3554</v>
      </c>
      <c r="F484" s="56" t="s">
        <v>4755</v>
      </c>
      <c r="G484" s="57">
        <v>0</v>
      </c>
      <c r="H484" s="57"/>
      <c r="I484" s="57"/>
      <c r="J484" s="57"/>
      <c r="K484" s="86"/>
      <c r="L484" s="59" t="s">
        <v>4755</v>
      </c>
      <c r="M484" s="58">
        <v>0</v>
      </c>
      <c r="N484" s="62"/>
      <c r="O484" s="62"/>
      <c r="P484" s="58"/>
      <c r="Q484" s="88"/>
    </row>
    <row r="485" spans="1:17">
      <c r="A485" s="7" t="s">
        <v>3555</v>
      </c>
      <c r="B485" s="8" t="s">
        <v>40</v>
      </c>
      <c r="C485" s="63">
        <v>1</v>
      </c>
      <c r="D485" s="1" t="s">
        <v>34</v>
      </c>
      <c r="E485" s="97" t="s">
        <v>3559</v>
      </c>
      <c r="F485" s="56" t="s">
        <v>4756</v>
      </c>
      <c r="G485" s="57">
        <v>2</v>
      </c>
      <c r="H485" s="61">
        <v>79.061371841155335</v>
      </c>
      <c r="I485" s="61">
        <v>89.10256410256396</v>
      </c>
      <c r="J485" s="57"/>
      <c r="K485" s="86">
        <v>1.3714999999999999</v>
      </c>
      <c r="L485" s="59" t="s">
        <v>4756</v>
      </c>
      <c r="M485" s="58">
        <v>1</v>
      </c>
      <c r="N485" s="62">
        <v>76.171875</v>
      </c>
      <c r="O485" s="62">
        <v>85.517241379310391</v>
      </c>
      <c r="P485" s="62"/>
      <c r="Q485" s="88">
        <v>1.7649999999999999</v>
      </c>
    </row>
    <row r="486" spans="1:17">
      <c r="A486" s="7" t="s">
        <v>3565</v>
      </c>
      <c r="B486" s="8" t="s">
        <v>64</v>
      </c>
      <c r="C486" s="63">
        <v>2</v>
      </c>
      <c r="D486" s="1" t="s">
        <v>15</v>
      </c>
      <c r="E486" s="97" t="s">
        <v>3570</v>
      </c>
      <c r="F486" s="56" t="s">
        <v>4755</v>
      </c>
      <c r="G486" s="57">
        <v>1</v>
      </c>
      <c r="H486" s="61">
        <v>41.155234657039721</v>
      </c>
      <c r="I486" s="61">
        <v>68.589743589743634</v>
      </c>
      <c r="J486" s="57"/>
      <c r="K486" s="86">
        <v>95.86</v>
      </c>
      <c r="L486" s="59" t="s">
        <v>4755</v>
      </c>
      <c r="M486" s="58">
        <v>1</v>
      </c>
      <c r="N486" s="62">
        <v>23.046875</v>
      </c>
      <c r="O486" s="62">
        <v>37.931034482758641</v>
      </c>
      <c r="P486" s="62"/>
      <c r="Q486" s="88">
        <v>99.7</v>
      </c>
    </row>
    <row r="487" spans="1:17">
      <c r="A487" s="7" t="s">
        <v>3571</v>
      </c>
      <c r="B487" s="8" t="s">
        <v>40</v>
      </c>
      <c r="C487" s="63">
        <v>2</v>
      </c>
      <c r="D487" s="1" t="s">
        <v>15</v>
      </c>
      <c r="E487" s="97" t="s">
        <v>3576</v>
      </c>
      <c r="F487" s="56" t="s">
        <v>4755</v>
      </c>
      <c r="G487" s="57">
        <v>1</v>
      </c>
      <c r="H487" s="61">
        <v>15.523465703971112</v>
      </c>
      <c r="I487" s="61">
        <v>25.641025641025657</v>
      </c>
      <c r="J487" s="57"/>
      <c r="K487" s="86">
        <v>99.95</v>
      </c>
      <c r="L487" s="59" t="s">
        <v>4755</v>
      </c>
      <c r="M487" s="58">
        <v>0</v>
      </c>
      <c r="N487" s="62"/>
      <c r="O487" s="62"/>
      <c r="P487" s="58"/>
      <c r="Q487" s="88"/>
    </row>
    <row r="488" spans="1:17">
      <c r="A488" s="7" t="s">
        <v>3577</v>
      </c>
      <c r="B488" s="8" t="s">
        <v>13</v>
      </c>
      <c r="C488" s="63">
        <v>1</v>
      </c>
      <c r="D488" s="1" t="s">
        <v>34</v>
      </c>
      <c r="E488" s="97" t="s">
        <v>3582</v>
      </c>
      <c r="F488" s="56" t="s">
        <v>4755</v>
      </c>
      <c r="G488" s="57">
        <v>0</v>
      </c>
      <c r="H488" s="61"/>
      <c r="I488" s="61"/>
      <c r="J488" s="57"/>
      <c r="K488" s="86"/>
      <c r="L488" s="59" t="s">
        <v>4755</v>
      </c>
      <c r="M488" s="58">
        <v>0</v>
      </c>
      <c r="N488" s="62"/>
      <c r="O488" s="62"/>
      <c r="P488" s="58"/>
      <c r="Q488" s="88"/>
    </row>
    <row r="489" spans="1:17">
      <c r="A489" s="7" t="s">
        <v>3583</v>
      </c>
      <c r="B489" s="8" t="s">
        <v>40</v>
      </c>
      <c r="C489" s="63">
        <v>2</v>
      </c>
      <c r="D489" s="1" t="s">
        <v>15</v>
      </c>
      <c r="E489" s="97" t="s">
        <v>3587</v>
      </c>
      <c r="F489" s="56" t="s">
        <v>4755</v>
      </c>
      <c r="G489" s="57">
        <v>1</v>
      </c>
      <c r="H489" s="61">
        <v>8.6642599277978309</v>
      </c>
      <c r="I489" s="61">
        <v>14.1025641025641</v>
      </c>
      <c r="J489" s="57"/>
      <c r="K489" s="86">
        <v>99.99</v>
      </c>
      <c r="L489" s="59" t="s">
        <v>4755</v>
      </c>
      <c r="M489" s="58">
        <v>1</v>
      </c>
      <c r="N489" s="62">
        <v>10.546875</v>
      </c>
      <c r="O489" s="62">
        <v>17.241379310344836</v>
      </c>
      <c r="P489" s="62"/>
      <c r="Q489" s="88">
        <v>99.97</v>
      </c>
    </row>
    <row r="490" spans="1:17">
      <c r="A490" s="7" t="s">
        <v>3594</v>
      </c>
      <c r="B490" s="8" t="s">
        <v>13</v>
      </c>
      <c r="C490" s="63">
        <v>2</v>
      </c>
      <c r="D490" s="1" t="s">
        <v>15</v>
      </c>
      <c r="E490" s="97" t="s">
        <v>3600</v>
      </c>
      <c r="F490" s="56" t="s">
        <v>4755</v>
      </c>
      <c r="G490" s="57">
        <v>1</v>
      </c>
      <c r="H490" s="61">
        <v>40.433212996389905</v>
      </c>
      <c r="I490" s="61">
        <v>67.307692307692363</v>
      </c>
      <c r="J490" s="57"/>
      <c r="K490" s="86">
        <v>96.66</v>
      </c>
      <c r="L490" s="59" t="s">
        <v>4755</v>
      </c>
      <c r="M490" s="58">
        <v>0</v>
      </c>
      <c r="N490" s="62"/>
      <c r="O490" s="62"/>
      <c r="P490" s="58"/>
      <c r="Q490" s="88"/>
    </row>
    <row r="491" spans="1:17">
      <c r="A491" s="7" t="s">
        <v>3594</v>
      </c>
      <c r="B491" s="8" t="s">
        <v>13</v>
      </c>
      <c r="C491" s="3">
        <v>87</v>
      </c>
      <c r="D491" s="1" t="s">
        <v>358</v>
      </c>
      <c r="E491" s="97" t="s">
        <v>3599</v>
      </c>
      <c r="F491" s="56" t="s">
        <v>4756</v>
      </c>
      <c r="G491" s="57">
        <v>0</v>
      </c>
      <c r="H491" s="57"/>
      <c r="I491" s="57"/>
      <c r="J491" s="57"/>
      <c r="K491" s="86"/>
      <c r="L491" s="59"/>
      <c r="M491" s="58">
        <v>0</v>
      </c>
      <c r="N491" s="62"/>
      <c r="O491" s="62"/>
      <c r="P491" s="58"/>
      <c r="Q491" s="88"/>
    </row>
    <row r="492" spans="1:17">
      <c r="A492" s="7" t="s">
        <v>3601</v>
      </c>
      <c r="B492" s="8" t="s">
        <v>104</v>
      </c>
      <c r="C492" s="3">
        <v>31</v>
      </c>
      <c r="D492" s="1" t="s">
        <v>652</v>
      </c>
      <c r="E492" s="97" t="s">
        <v>3606</v>
      </c>
      <c r="F492" s="56" t="s">
        <v>4756</v>
      </c>
      <c r="G492" s="57">
        <v>3</v>
      </c>
      <c r="H492" s="61">
        <v>98.194945848375824</v>
      </c>
      <c r="I492" s="61"/>
      <c r="J492" s="61">
        <v>97.520661157024776</v>
      </c>
      <c r="K492" s="86">
        <v>0.20816666666666669</v>
      </c>
      <c r="L492" s="59" t="s">
        <v>4756</v>
      </c>
      <c r="M492" s="58">
        <v>2</v>
      </c>
      <c r="N492" s="62">
        <v>92.1875</v>
      </c>
      <c r="O492" s="62"/>
      <c r="P492" s="62">
        <v>89.189189189189364</v>
      </c>
      <c r="Q492" s="88">
        <v>0.66104999999999992</v>
      </c>
    </row>
    <row r="493" spans="1:17">
      <c r="A493" s="7" t="s">
        <v>3607</v>
      </c>
      <c r="B493" s="8" t="s">
        <v>40</v>
      </c>
      <c r="C493" s="63">
        <v>1</v>
      </c>
      <c r="D493" s="1" t="s">
        <v>34</v>
      </c>
      <c r="E493" s="97" t="s">
        <v>3612</v>
      </c>
      <c r="F493" s="56" t="s">
        <v>4755</v>
      </c>
      <c r="G493" s="57">
        <v>0</v>
      </c>
      <c r="H493" s="61"/>
      <c r="I493" s="61"/>
      <c r="J493" s="57"/>
      <c r="K493" s="86"/>
      <c r="L493" s="59" t="s">
        <v>4755</v>
      </c>
      <c r="M493" s="58">
        <v>1</v>
      </c>
      <c r="N493" s="62">
        <v>37.890625</v>
      </c>
      <c r="O493" s="62">
        <v>62.75862068965521</v>
      </c>
      <c r="P493" s="62"/>
      <c r="Q493" s="88">
        <v>97.27</v>
      </c>
    </row>
    <row r="494" spans="1:17">
      <c r="A494" s="7" t="s">
        <v>3613</v>
      </c>
      <c r="B494" s="8" t="s">
        <v>697</v>
      </c>
      <c r="C494" s="3">
        <v>21</v>
      </c>
      <c r="D494" s="1" t="s">
        <v>143</v>
      </c>
      <c r="E494" s="97" t="s">
        <v>3618</v>
      </c>
      <c r="F494" s="56" t="s">
        <v>4756</v>
      </c>
      <c r="G494" s="57">
        <v>0</v>
      </c>
      <c r="H494" s="57"/>
      <c r="I494" s="57"/>
      <c r="J494" s="57"/>
      <c r="K494" s="86"/>
      <c r="L494" s="59" t="s">
        <v>4756</v>
      </c>
      <c r="M494" s="58">
        <v>0</v>
      </c>
      <c r="N494" s="62"/>
      <c r="O494" s="62"/>
      <c r="P494" s="58"/>
      <c r="Q494" s="88"/>
    </row>
    <row r="495" spans="1:17">
      <c r="A495" s="7" t="s">
        <v>3619</v>
      </c>
      <c r="B495" s="8" t="s">
        <v>64</v>
      </c>
      <c r="C495" s="3">
        <v>48</v>
      </c>
      <c r="D495" s="1" t="s">
        <v>66</v>
      </c>
      <c r="E495" s="97" t="s">
        <v>3624</v>
      </c>
      <c r="F495" s="56" t="s">
        <v>4756</v>
      </c>
      <c r="G495" s="57">
        <v>3</v>
      </c>
      <c r="H495" s="61">
        <v>82.671480144404484</v>
      </c>
      <c r="I495" s="61"/>
      <c r="J495" s="61">
        <v>71.900826446281087</v>
      </c>
      <c r="K495" s="86">
        <v>1.1179666666666668</v>
      </c>
      <c r="L495" s="59" t="s">
        <v>4756</v>
      </c>
      <c r="M495" s="58">
        <v>3</v>
      </c>
      <c r="N495" s="62">
        <v>86.328125</v>
      </c>
      <c r="O495" s="62"/>
      <c r="P495" s="62">
        <v>80.180180180180287</v>
      </c>
      <c r="Q495" s="88">
        <v>1.0623666666666667</v>
      </c>
    </row>
    <row r="496" spans="1:17">
      <c r="A496" s="7" t="s">
        <v>3631</v>
      </c>
      <c r="B496" s="8" t="s">
        <v>110</v>
      </c>
      <c r="C496" s="63">
        <v>1</v>
      </c>
      <c r="D496" s="1" t="s">
        <v>34</v>
      </c>
      <c r="E496" s="97" t="s">
        <v>3636</v>
      </c>
      <c r="F496" s="56" t="s">
        <v>4755</v>
      </c>
      <c r="G496" s="57">
        <v>1</v>
      </c>
      <c r="H496" s="61">
        <v>38.267148014440458</v>
      </c>
      <c r="I496" s="61">
        <v>63.461538461538552</v>
      </c>
      <c r="J496" s="57"/>
      <c r="K496" s="86">
        <v>97.84</v>
      </c>
      <c r="L496" s="59"/>
      <c r="M496" s="58">
        <v>0</v>
      </c>
      <c r="N496" s="62"/>
      <c r="O496" s="62"/>
      <c r="P496" s="58"/>
      <c r="Q496" s="88"/>
    </row>
    <row r="497" spans="1:17">
      <c r="A497" s="7" t="s">
        <v>3637</v>
      </c>
      <c r="B497" s="8" t="s">
        <v>13</v>
      </c>
      <c r="C497" s="63">
        <v>2</v>
      </c>
      <c r="D497" s="1" t="s">
        <v>15</v>
      </c>
      <c r="E497" s="97" t="s">
        <v>3642</v>
      </c>
      <c r="F497" s="56"/>
      <c r="G497" s="57">
        <v>0</v>
      </c>
      <c r="H497" s="57"/>
      <c r="I497" s="57"/>
      <c r="J497" s="57"/>
      <c r="K497" s="86"/>
      <c r="L497" s="59" t="s">
        <v>4755</v>
      </c>
      <c r="M497" s="58">
        <v>0</v>
      </c>
      <c r="N497" s="62"/>
      <c r="O497" s="62"/>
      <c r="P497" s="58"/>
      <c r="Q497" s="88"/>
    </row>
    <row r="498" spans="1:17">
      <c r="A498" s="7" t="s">
        <v>3643</v>
      </c>
      <c r="B498" s="8" t="s">
        <v>64</v>
      </c>
      <c r="C498" s="3">
        <v>39</v>
      </c>
      <c r="D498" s="1" t="s">
        <v>66</v>
      </c>
      <c r="E498" s="97" t="s">
        <v>3648</v>
      </c>
      <c r="F498" s="56" t="s">
        <v>4756</v>
      </c>
      <c r="G498" s="57">
        <v>0</v>
      </c>
      <c r="H498" s="57"/>
      <c r="I498" s="57"/>
      <c r="J498" s="57"/>
      <c r="K498" s="86"/>
      <c r="L498" s="59" t="s">
        <v>4756</v>
      </c>
      <c r="M498" s="58">
        <v>0</v>
      </c>
      <c r="N498" s="62"/>
      <c r="O498" s="62"/>
      <c r="P498" s="58"/>
      <c r="Q498" s="88"/>
    </row>
    <row r="499" spans="1:17">
      <c r="A499" s="7" t="s">
        <v>3654</v>
      </c>
      <c r="B499" s="8" t="s">
        <v>13</v>
      </c>
      <c r="C499" s="63">
        <v>2</v>
      </c>
      <c r="D499" s="1" t="s">
        <v>15</v>
      </c>
      <c r="E499" s="97" t="s">
        <v>3658</v>
      </c>
      <c r="F499" s="56"/>
      <c r="G499" s="57">
        <v>0</v>
      </c>
      <c r="H499" s="57"/>
      <c r="I499" s="57"/>
      <c r="J499" s="57"/>
      <c r="K499" s="86"/>
      <c r="L499" s="59"/>
      <c r="M499" s="58">
        <v>0</v>
      </c>
      <c r="N499" s="62"/>
      <c r="O499" s="62"/>
      <c r="P499" s="58"/>
      <c r="Q499" s="88"/>
    </row>
    <row r="500" spans="1:17">
      <c r="A500" s="7" t="s">
        <v>3665</v>
      </c>
      <c r="B500" s="8" t="s">
        <v>13</v>
      </c>
      <c r="C500" s="63">
        <v>2</v>
      </c>
      <c r="D500" s="1" t="s">
        <v>15</v>
      </c>
      <c r="E500" s="97" t="s">
        <v>3669</v>
      </c>
      <c r="F500" s="56" t="s">
        <v>4756</v>
      </c>
      <c r="G500" s="57">
        <v>1</v>
      </c>
      <c r="H500" s="61">
        <v>99.638989169675483</v>
      </c>
      <c r="I500" s="61">
        <v>99.999999999999758</v>
      </c>
      <c r="J500" s="57"/>
      <c r="K500" s="86">
        <v>3.2140000000000002E-2</v>
      </c>
      <c r="L500" s="59"/>
      <c r="M500" s="58">
        <v>0</v>
      </c>
      <c r="N500" s="62"/>
      <c r="O500" s="62"/>
      <c r="P500" s="58"/>
      <c r="Q500" s="88"/>
    </row>
    <row r="501" spans="1:17">
      <c r="A501" s="7" t="s">
        <v>3670</v>
      </c>
      <c r="B501" s="8" t="s">
        <v>104</v>
      </c>
      <c r="C501" s="3">
        <v>70</v>
      </c>
      <c r="D501" s="1" t="s">
        <v>79</v>
      </c>
      <c r="E501" s="97" t="s">
        <v>3674</v>
      </c>
      <c r="F501" s="56" t="s">
        <v>4756</v>
      </c>
      <c r="G501" s="57">
        <v>0</v>
      </c>
      <c r="H501" s="57"/>
      <c r="I501" s="57"/>
      <c r="J501" s="57"/>
      <c r="K501" s="86"/>
      <c r="L501" s="59"/>
      <c r="M501" s="58">
        <v>0</v>
      </c>
      <c r="N501" s="62"/>
      <c r="O501" s="62"/>
      <c r="P501" s="58"/>
      <c r="Q501" s="88"/>
    </row>
    <row r="502" spans="1:17">
      <c r="A502" s="7" t="s">
        <v>3675</v>
      </c>
      <c r="B502" s="8" t="s">
        <v>13</v>
      </c>
      <c r="C502" s="63">
        <v>1</v>
      </c>
      <c r="D502" s="1" t="s">
        <v>34</v>
      </c>
      <c r="E502" s="97" t="s">
        <v>3680</v>
      </c>
      <c r="F502" s="56" t="s">
        <v>4755</v>
      </c>
      <c r="G502" s="57">
        <v>1</v>
      </c>
      <c r="H502" s="61">
        <v>31.046931407942296</v>
      </c>
      <c r="I502" s="61">
        <v>50.641025641025706</v>
      </c>
      <c r="J502" s="57"/>
      <c r="K502" s="86">
        <v>99.05</v>
      </c>
      <c r="L502" s="59" t="s">
        <v>4755</v>
      </c>
      <c r="M502" s="58">
        <v>0</v>
      </c>
      <c r="N502" s="62"/>
      <c r="O502" s="62"/>
      <c r="P502" s="58"/>
      <c r="Q502" s="88"/>
    </row>
    <row r="503" spans="1:17">
      <c r="A503" s="7" t="s">
        <v>3681</v>
      </c>
      <c r="B503" s="8" t="s">
        <v>40</v>
      </c>
      <c r="C503" s="63">
        <v>1</v>
      </c>
      <c r="D503" s="1" t="s">
        <v>34</v>
      </c>
      <c r="E503" s="97" t="s">
        <v>3685</v>
      </c>
      <c r="F503" s="56"/>
      <c r="G503" s="57">
        <v>0</v>
      </c>
      <c r="H503" s="61"/>
      <c r="I503" s="61"/>
      <c r="J503" s="57"/>
      <c r="K503" s="86"/>
      <c r="L503" s="59" t="s">
        <v>4755</v>
      </c>
      <c r="M503" s="58">
        <v>2</v>
      </c>
      <c r="N503" s="62">
        <v>37.5</v>
      </c>
      <c r="O503" s="62">
        <v>62.068965517241416</v>
      </c>
      <c r="P503" s="62"/>
      <c r="Q503" s="88">
        <v>97.28</v>
      </c>
    </row>
    <row r="504" spans="1:17">
      <c r="A504" s="7" t="s">
        <v>3686</v>
      </c>
      <c r="B504" s="8" t="s">
        <v>64</v>
      </c>
      <c r="C504" s="3">
        <v>64</v>
      </c>
      <c r="D504" s="1" t="s">
        <v>66</v>
      </c>
      <c r="E504" s="97" t="s">
        <v>3690</v>
      </c>
      <c r="F504" s="56" t="s">
        <v>4755</v>
      </c>
      <c r="G504" s="57">
        <v>0</v>
      </c>
      <c r="H504" s="61"/>
      <c r="I504" s="61"/>
      <c r="J504" s="57"/>
      <c r="K504" s="86"/>
      <c r="L504" s="59"/>
      <c r="M504" s="58">
        <v>0</v>
      </c>
      <c r="N504" s="62"/>
      <c r="O504" s="62"/>
      <c r="P504" s="58"/>
      <c r="Q504" s="88"/>
    </row>
    <row r="505" spans="1:17">
      <c r="A505" s="7" t="s">
        <v>3697</v>
      </c>
      <c r="B505" s="8" t="s">
        <v>40</v>
      </c>
      <c r="C505" s="63">
        <v>1</v>
      </c>
      <c r="D505" s="1" t="s">
        <v>34</v>
      </c>
      <c r="E505" s="97" t="s">
        <v>3702</v>
      </c>
      <c r="F505" s="56" t="s">
        <v>4755</v>
      </c>
      <c r="G505" s="57">
        <v>2</v>
      </c>
      <c r="H505" s="61">
        <v>23.104693140794247</v>
      </c>
      <c r="I505" s="61">
        <v>37.82051282051286</v>
      </c>
      <c r="J505" s="57"/>
      <c r="K505" s="86">
        <v>99.685000000000002</v>
      </c>
      <c r="L505" s="59" t="s">
        <v>4755</v>
      </c>
      <c r="M505" s="58">
        <v>1</v>
      </c>
      <c r="N505" s="62">
        <v>1.171875</v>
      </c>
      <c r="O505" s="62">
        <v>2.0689655172413794</v>
      </c>
      <c r="P505" s="62"/>
      <c r="Q505" s="88">
        <v>100</v>
      </c>
    </row>
    <row r="506" spans="1:17">
      <c r="A506" s="7" t="s">
        <v>3703</v>
      </c>
      <c r="B506" s="8" t="s">
        <v>64</v>
      </c>
      <c r="C506" s="3">
        <v>51</v>
      </c>
      <c r="D506" s="1" t="s">
        <v>652</v>
      </c>
      <c r="E506" s="97" t="s">
        <v>3709</v>
      </c>
      <c r="F506" s="56"/>
      <c r="G506" s="57">
        <v>0</v>
      </c>
      <c r="H506" s="57"/>
      <c r="I506" s="57"/>
      <c r="J506" s="57"/>
      <c r="K506" s="86"/>
      <c r="L506" s="59" t="s">
        <v>4756</v>
      </c>
      <c r="M506" s="58">
        <v>0</v>
      </c>
      <c r="N506" s="62"/>
      <c r="O506" s="62"/>
      <c r="P506" s="58"/>
      <c r="Q506" s="88"/>
    </row>
    <row r="507" spans="1:17">
      <c r="A507" s="7" t="s">
        <v>3703</v>
      </c>
      <c r="B507" s="8" t="s">
        <v>64</v>
      </c>
      <c r="C507" s="3">
        <v>62</v>
      </c>
      <c r="D507" s="1" t="s">
        <v>66</v>
      </c>
      <c r="E507" s="97" t="s">
        <v>3708</v>
      </c>
      <c r="F507" s="56" t="s">
        <v>4755</v>
      </c>
      <c r="G507" s="57">
        <v>1</v>
      </c>
      <c r="H507" s="61">
        <v>41.877256317689536</v>
      </c>
      <c r="I507" s="61"/>
      <c r="J507" s="61">
        <v>6.6115702479338845</v>
      </c>
      <c r="K507" s="86">
        <v>95.03</v>
      </c>
      <c r="L507" s="59" t="s">
        <v>4755</v>
      </c>
      <c r="M507" s="58">
        <v>1</v>
      </c>
      <c r="N507" s="62">
        <v>42.1875</v>
      </c>
      <c r="O507" s="62"/>
      <c r="P507" s="62">
        <v>7.2072072072072064</v>
      </c>
      <c r="Q507" s="88">
        <v>92.94</v>
      </c>
    </row>
    <row r="508" spans="1:17">
      <c r="A508" s="7" t="s">
        <v>3716</v>
      </c>
      <c r="B508" s="8" t="s">
        <v>104</v>
      </c>
      <c r="C508" s="63">
        <v>1</v>
      </c>
      <c r="D508" s="1" t="s">
        <v>34</v>
      </c>
      <c r="E508" s="97" t="s">
        <v>3721</v>
      </c>
      <c r="F508" s="56" t="s">
        <v>4755</v>
      </c>
      <c r="G508" s="57">
        <v>1</v>
      </c>
      <c r="H508" s="61">
        <v>27.797833935018094</v>
      </c>
      <c r="I508" s="61">
        <v>44.871794871794926</v>
      </c>
      <c r="J508" s="57"/>
      <c r="K508" s="86">
        <v>99.36</v>
      </c>
      <c r="L508" s="59" t="s">
        <v>4755</v>
      </c>
      <c r="M508" s="58">
        <v>1</v>
      </c>
      <c r="N508" s="62">
        <v>15.625</v>
      </c>
      <c r="O508" s="62">
        <v>24.827586206896566</v>
      </c>
      <c r="P508" s="62"/>
      <c r="Q508" s="88">
        <v>99.9</v>
      </c>
    </row>
    <row r="509" spans="1:17">
      <c r="A509" s="7" t="s">
        <v>3761</v>
      </c>
      <c r="B509" s="8" t="s">
        <v>64</v>
      </c>
      <c r="C509" s="3">
        <v>32</v>
      </c>
      <c r="D509" s="1" t="s">
        <v>652</v>
      </c>
      <c r="E509" s="97" t="s">
        <v>3766</v>
      </c>
      <c r="F509" s="56" t="s">
        <v>4756</v>
      </c>
      <c r="G509" s="57">
        <v>1</v>
      </c>
      <c r="H509" s="61">
        <v>50.180505415162415</v>
      </c>
      <c r="I509" s="61"/>
      <c r="J509" s="61">
        <v>19.008264462809919</v>
      </c>
      <c r="K509" s="86">
        <v>20.34</v>
      </c>
      <c r="L509" s="59" t="s">
        <v>4756</v>
      </c>
      <c r="M509" s="58">
        <v>2</v>
      </c>
      <c r="N509" s="62">
        <v>49.609375</v>
      </c>
      <c r="O509" s="62"/>
      <c r="P509" s="62">
        <v>20.720720720720717</v>
      </c>
      <c r="Q509" s="88">
        <v>13.295</v>
      </c>
    </row>
    <row r="510" spans="1:17">
      <c r="A510" s="7" t="s">
        <v>3767</v>
      </c>
      <c r="B510" s="8" t="s">
        <v>104</v>
      </c>
      <c r="C510" s="63">
        <v>2</v>
      </c>
      <c r="D510" s="1" t="s">
        <v>15</v>
      </c>
      <c r="E510" s="97" t="s">
        <v>3771</v>
      </c>
      <c r="F510" s="56" t="s">
        <v>4755</v>
      </c>
      <c r="G510" s="57">
        <v>2</v>
      </c>
      <c r="H510" s="61">
        <v>38.628158844765366</v>
      </c>
      <c r="I510" s="61">
        <v>64.102564102564187</v>
      </c>
      <c r="J510" s="57"/>
      <c r="K510" s="86">
        <v>97.509999999999991</v>
      </c>
      <c r="L510" s="59" t="s">
        <v>4755</v>
      </c>
      <c r="M510" s="58">
        <v>1</v>
      </c>
      <c r="N510" s="62">
        <v>40.234375</v>
      </c>
      <c r="O510" s="62">
        <v>66.896551724137964</v>
      </c>
      <c r="P510" s="62"/>
      <c r="Q510" s="88">
        <v>96.3</v>
      </c>
    </row>
    <row r="511" spans="1:17">
      <c r="A511" s="7" t="s">
        <v>3772</v>
      </c>
      <c r="B511" s="8" t="s">
        <v>104</v>
      </c>
      <c r="C511" s="3">
        <v>43</v>
      </c>
      <c r="D511" s="1" t="s">
        <v>8</v>
      </c>
      <c r="E511" s="97" t="s">
        <v>3777</v>
      </c>
      <c r="F511" s="56" t="s">
        <v>4756</v>
      </c>
      <c r="G511" s="57">
        <v>0</v>
      </c>
      <c r="H511" s="61"/>
      <c r="I511" s="61"/>
      <c r="J511" s="57"/>
      <c r="K511" s="86"/>
      <c r="L511" s="59" t="s">
        <v>4756</v>
      </c>
      <c r="M511" s="58">
        <v>0</v>
      </c>
      <c r="N511" s="62"/>
      <c r="O511" s="62"/>
      <c r="P511" s="58"/>
      <c r="Q511" s="88"/>
    </row>
    <row r="512" spans="1:17">
      <c r="A512" s="7" t="s">
        <v>3778</v>
      </c>
      <c r="B512" s="8" t="s">
        <v>64</v>
      </c>
      <c r="C512" s="3">
        <v>52</v>
      </c>
      <c r="D512" s="1" t="s">
        <v>79</v>
      </c>
      <c r="E512" s="97" t="s">
        <v>3783</v>
      </c>
      <c r="F512" s="56" t="s">
        <v>4756</v>
      </c>
      <c r="G512" s="57">
        <v>0</v>
      </c>
      <c r="H512" s="61"/>
      <c r="I512" s="61"/>
      <c r="J512" s="57"/>
      <c r="K512" s="86"/>
      <c r="L512" s="59"/>
      <c r="M512" s="58">
        <v>0</v>
      </c>
      <c r="N512" s="62"/>
      <c r="O512" s="62"/>
      <c r="P512" s="58"/>
      <c r="Q512" s="88"/>
    </row>
    <row r="513" spans="1:17">
      <c r="A513" s="7" t="s">
        <v>3784</v>
      </c>
      <c r="B513" s="8" t="s">
        <v>104</v>
      </c>
      <c r="C513" s="3">
        <v>52</v>
      </c>
      <c r="D513" s="1" t="s">
        <v>377</v>
      </c>
      <c r="E513" s="97" t="s">
        <v>3788</v>
      </c>
      <c r="F513" s="56" t="s">
        <v>4756</v>
      </c>
      <c r="G513" s="57">
        <v>0</v>
      </c>
      <c r="H513" s="61"/>
      <c r="I513" s="61"/>
      <c r="J513" s="57"/>
      <c r="K513" s="86"/>
      <c r="L513" s="59" t="s">
        <v>4756</v>
      </c>
      <c r="M513" s="58">
        <v>2</v>
      </c>
      <c r="N513" s="62">
        <v>85.546875</v>
      </c>
      <c r="O513" s="62"/>
      <c r="P513" s="62">
        <v>78.378378378378471</v>
      </c>
      <c r="Q513" s="88">
        <v>1.1422999999999999</v>
      </c>
    </row>
    <row r="514" spans="1:17">
      <c r="A514" s="7" t="s">
        <v>3784</v>
      </c>
      <c r="B514" s="8" t="s">
        <v>104</v>
      </c>
      <c r="C514" s="3">
        <v>53</v>
      </c>
      <c r="D514" s="1" t="s">
        <v>66</v>
      </c>
      <c r="E514" s="97" t="s">
        <v>3789</v>
      </c>
      <c r="F514" s="56" t="s">
        <v>4756</v>
      </c>
      <c r="G514" s="57">
        <v>1</v>
      </c>
      <c r="H514" s="61">
        <v>83.754512635379228</v>
      </c>
      <c r="I514" s="61"/>
      <c r="J514" s="61">
        <v>73.553719008264551</v>
      </c>
      <c r="K514" s="86">
        <v>1.0669999999999999</v>
      </c>
      <c r="L514" s="59"/>
      <c r="M514" s="58">
        <v>0</v>
      </c>
      <c r="N514" s="62"/>
      <c r="O514" s="62"/>
      <c r="P514" s="58"/>
      <c r="Q514" s="88"/>
    </row>
    <row r="515" spans="1:17">
      <c r="A515" s="7" t="s">
        <v>3790</v>
      </c>
      <c r="B515" s="8" t="s">
        <v>304</v>
      </c>
      <c r="C515" s="3">
        <v>53</v>
      </c>
      <c r="D515" s="1" t="s">
        <v>129</v>
      </c>
      <c r="E515" s="97" t="s">
        <v>3795</v>
      </c>
      <c r="F515" s="56" t="s">
        <v>4756</v>
      </c>
      <c r="G515" s="57">
        <v>0</v>
      </c>
      <c r="H515" s="57"/>
      <c r="I515" s="57"/>
      <c r="J515" s="57"/>
      <c r="K515" s="86"/>
      <c r="L515" s="59"/>
      <c r="M515" s="58">
        <v>0</v>
      </c>
      <c r="N515" s="62"/>
      <c r="O515" s="62"/>
      <c r="P515" s="58"/>
      <c r="Q515" s="88"/>
    </row>
    <row r="516" spans="1:17">
      <c r="A516" s="7" t="s">
        <v>3801</v>
      </c>
      <c r="B516" s="8" t="s">
        <v>64</v>
      </c>
      <c r="C516" s="3">
        <v>60</v>
      </c>
      <c r="D516" s="1" t="s">
        <v>66</v>
      </c>
      <c r="E516" s="97" t="s">
        <v>3806</v>
      </c>
      <c r="F516" s="56" t="s">
        <v>4756</v>
      </c>
      <c r="G516" s="57">
        <v>0</v>
      </c>
      <c r="H516" s="57"/>
      <c r="I516" s="57"/>
      <c r="J516" s="57"/>
      <c r="K516" s="86"/>
      <c r="L516" s="59"/>
      <c r="M516" s="58">
        <v>0</v>
      </c>
      <c r="N516" s="62"/>
      <c r="O516" s="62"/>
      <c r="P516" s="58"/>
      <c r="Q516" s="88"/>
    </row>
    <row r="517" spans="1:17">
      <c r="A517" s="7" t="s">
        <v>3807</v>
      </c>
      <c r="B517" s="8" t="s">
        <v>40</v>
      </c>
      <c r="C517" s="63">
        <v>1</v>
      </c>
      <c r="D517" s="1" t="s">
        <v>34</v>
      </c>
      <c r="E517" s="97" t="s">
        <v>3812</v>
      </c>
      <c r="F517" s="56"/>
      <c r="G517" s="57">
        <v>0</v>
      </c>
      <c r="H517" s="57"/>
      <c r="I517" s="57"/>
      <c r="J517" s="57"/>
      <c r="K517" s="86"/>
      <c r="L517" s="59" t="s">
        <v>4756</v>
      </c>
      <c r="M517" s="58">
        <v>0</v>
      </c>
      <c r="N517" s="62"/>
      <c r="O517" s="62"/>
      <c r="P517" s="58"/>
      <c r="Q517" s="88"/>
    </row>
    <row r="518" spans="1:17">
      <c r="A518" s="7" t="s">
        <v>3818</v>
      </c>
      <c r="B518" s="8" t="s">
        <v>697</v>
      </c>
      <c r="C518" s="63">
        <v>1</v>
      </c>
      <c r="D518" s="1" t="s">
        <v>34</v>
      </c>
      <c r="E518" s="97" t="s">
        <v>3823</v>
      </c>
      <c r="F518" s="56"/>
      <c r="G518" s="57">
        <v>0</v>
      </c>
      <c r="H518" s="61"/>
      <c r="I518" s="61"/>
      <c r="J518" s="57"/>
      <c r="K518" s="86"/>
      <c r="L518" s="59"/>
      <c r="M518" s="58">
        <v>0</v>
      </c>
      <c r="N518" s="62"/>
      <c r="O518" s="62"/>
      <c r="P518" s="58"/>
      <c r="Q518" s="88"/>
    </row>
    <row r="519" spans="1:17">
      <c r="A519" s="7" t="s">
        <v>3829</v>
      </c>
      <c r="B519" s="8" t="s">
        <v>13</v>
      </c>
      <c r="C519" s="63">
        <v>2</v>
      </c>
      <c r="D519" s="1" t="s">
        <v>15</v>
      </c>
      <c r="E519" s="97" t="s">
        <v>3834</v>
      </c>
      <c r="F519" s="56" t="s">
        <v>4755</v>
      </c>
      <c r="G519" s="57">
        <v>1</v>
      </c>
      <c r="H519" s="61">
        <v>9.0252707581227405</v>
      </c>
      <c r="I519" s="61">
        <v>14.743589743589741</v>
      </c>
      <c r="J519" s="57"/>
      <c r="K519" s="86">
        <v>99.99</v>
      </c>
      <c r="L519" s="59" t="s">
        <v>4755</v>
      </c>
      <c r="M519" s="58">
        <v>2</v>
      </c>
      <c r="N519" s="62">
        <v>6.640625</v>
      </c>
      <c r="O519" s="62">
        <v>11.034482758620694</v>
      </c>
      <c r="P519" s="62"/>
      <c r="Q519" s="88">
        <v>99.984999999999999</v>
      </c>
    </row>
    <row r="520" spans="1:17">
      <c r="A520" s="7" t="s">
        <v>3835</v>
      </c>
      <c r="B520" s="8" t="s">
        <v>40</v>
      </c>
      <c r="C520" s="63">
        <v>2</v>
      </c>
      <c r="D520" s="1" t="s">
        <v>15</v>
      </c>
      <c r="E520" s="97" t="s">
        <v>3839</v>
      </c>
      <c r="F520" s="56" t="s">
        <v>4755</v>
      </c>
      <c r="G520" s="57">
        <v>0</v>
      </c>
      <c r="H520" s="57"/>
      <c r="I520" s="57"/>
      <c r="J520" s="57"/>
      <c r="K520" s="86"/>
      <c r="L520" s="59"/>
      <c r="M520" s="58">
        <v>0</v>
      </c>
      <c r="N520" s="62"/>
      <c r="O520" s="62"/>
      <c r="P520" s="58"/>
      <c r="Q520" s="88"/>
    </row>
    <row r="521" spans="1:17">
      <c r="A521" s="7" t="s">
        <v>3840</v>
      </c>
      <c r="B521" s="8" t="s">
        <v>697</v>
      </c>
      <c r="C521" s="63">
        <v>2</v>
      </c>
      <c r="D521" s="1" t="s">
        <v>15</v>
      </c>
      <c r="E521" s="97" t="s">
        <v>3845</v>
      </c>
      <c r="F521" s="56" t="s">
        <v>4755</v>
      </c>
      <c r="G521" s="57">
        <v>1</v>
      </c>
      <c r="H521" s="61">
        <v>13.357400722021655</v>
      </c>
      <c r="I521" s="61">
        <v>21.794871794871803</v>
      </c>
      <c r="J521" s="57"/>
      <c r="K521" s="86">
        <v>99.98</v>
      </c>
      <c r="L521" s="59" t="s">
        <v>4755</v>
      </c>
      <c r="M521" s="58">
        <v>0</v>
      </c>
      <c r="N521" s="62"/>
      <c r="O521" s="62"/>
      <c r="P521" s="58"/>
      <c r="Q521" s="88"/>
    </row>
    <row r="522" spans="1:17">
      <c r="A522" s="7" t="s">
        <v>3846</v>
      </c>
      <c r="B522" s="8" t="s">
        <v>40</v>
      </c>
      <c r="C522" s="63">
        <v>2</v>
      </c>
      <c r="D522" s="1" t="s">
        <v>15</v>
      </c>
      <c r="E522" s="97" t="s">
        <v>3851</v>
      </c>
      <c r="F522" s="56" t="s">
        <v>4755</v>
      </c>
      <c r="G522" s="57">
        <v>1</v>
      </c>
      <c r="H522" s="61">
        <v>45.487364620938614</v>
      </c>
      <c r="I522" s="61">
        <v>71.79487179487181</v>
      </c>
      <c r="J522" s="57"/>
      <c r="K522" s="86">
        <v>81.11</v>
      </c>
      <c r="L522" s="59" t="s">
        <v>4755</v>
      </c>
      <c r="M522" s="58">
        <v>0</v>
      </c>
      <c r="N522" s="62"/>
      <c r="O522" s="62"/>
      <c r="P522" s="58"/>
      <c r="Q522" s="88"/>
    </row>
    <row r="523" spans="1:17">
      <c r="A523" s="7" t="s">
        <v>3858</v>
      </c>
      <c r="B523" s="8" t="s">
        <v>64</v>
      </c>
      <c r="C523" s="3">
        <v>63</v>
      </c>
      <c r="D523" s="1" t="s">
        <v>170</v>
      </c>
      <c r="E523" s="97" t="s">
        <v>3863</v>
      </c>
      <c r="F523" s="56" t="s">
        <v>4755</v>
      </c>
      <c r="G523" s="57">
        <v>0</v>
      </c>
      <c r="H523" s="57"/>
      <c r="I523" s="57"/>
      <c r="J523" s="57"/>
      <c r="K523" s="86"/>
      <c r="L523" s="59" t="s">
        <v>4755</v>
      </c>
      <c r="M523" s="58">
        <v>1</v>
      </c>
      <c r="N523" s="62">
        <v>5.859375</v>
      </c>
      <c r="O523" s="62"/>
      <c r="P523" s="62">
        <v>0.90090090090090091</v>
      </c>
      <c r="Q523" s="88">
        <v>99.99</v>
      </c>
    </row>
    <row r="524" spans="1:17">
      <c r="A524" s="7" t="s">
        <v>3864</v>
      </c>
      <c r="B524" s="8" t="s">
        <v>64</v>
      </c>
      <c r="C524" s="3">
        <v>50</v>
      </c>
      <c r="D524" s="1" t="s">
        <v>652</v>
      </c>
      <c r="E524" s="97" t="s">
        <v>3868</v>
      </c>
      <c r="F524" s="56" t="s">
        <v>4755</v>
      </c>
      <c r="G524" s="57">
        <v>0</v>
      </c>
      <c r="H524" s="61"/>
      <c r="I524" s="61"/>
      <c r="J524" s="57"/>
      <c r="K524" s="86"/>
      <c r="L524" s="59"/>
      <c r="M524" s="58">
        <v>0</v>
      </c>
      <c r="N524" s="62"/>
      <c r="O524" s="62"/>
      <c r="P524" s="58"/>
      <c r="Q524" s="88"/>
    </row>
    <row r="525" spans="1:17">
      <c r="A525" s="7" t="s">
        <v>3869</v>
      </c>
      <c r="B525" s="8" t="s">
        <v>64</v>
      </c>
      <c r="C525" s="3">
        <v>59</v>
      </c>
      <c r="D525" s="1" t="s">
        <v>170</v>
      </c>
      <c r="E525" s="97" t="s">
        <v>3874</v>
      </c>
      <c r="F525" s="56" t="s">
        <v>4756</v>
      </c>
      <c r="G525" s="57">
        <v>0</v>
      </c>
      <c r="H525" s="61"/>
      <c r="I525" s="61"/>
      <c r="J525" s="57"/>
      <c r="K525" s="86"/>
      <c r="L525" s="59" t="s">
        <v>4756</v>
      </c>
      <c r="M525" s="58">
        <v>1</v>
      </c>
      <c r="N525" s="62">
        <v>50</v>
      </c>
      <c r="O525" s="62"/>
      <c r="P525" s="62">
        <v>21.621621621621617</v>
      </c>
      <c r="Q525" s="88">
        <v>11.36</v>
      </c>
    </row>
    <row r="526" spans="1:17">
      <c r="A526" s="7" t="s">
        <v>3875</v>
      </c>
      <c r="B526" s="8" t="s">
        <v>304</v>
      </c>
      <c r="C526" s="63">
        <v>2</v>
      </c>
      <c r="D526" s="1" t="s">
        <v>15</v>
      </c>
      <c r="E526" s="97" t="s">
        <v>3880</v>
      </c>
      <c r="F526" s="56" t="s">
        <v>4755</v>
      </c>
      <c r="G526" s="57">
        <v>0</v>
      </c>
      <c r="H526" s="61"/>
      <c r="I526" s="61"/>
      <c r="J526" s="57"/>
      <c r="K526" s="86"/>
      <c r="L526" s="59" t="s">
        <v>4755</v>
      </c>
      <c r="M526" s="58">
        <v>0</v>
      </c>
      <c r="N526" s="62"/>
      <c r="O526" s="62"/>
      <c r="P526" s="58"/>
      <c r="Q526" s="88"/>
    </row>
    <row r="527" spans="1:17">
      <c r="A527" s="7" t="s">
        <v>3881</v>
      </c>
      <c r="B527" s="8" t="s">
        <v>64</v>
      </c>
      <c r="C527" s="3">
        <v>50</v>
      </c>
      <c r="D527" s="1" t="s">
        <v>170</v>
      </c>
      <c r="E527" s="97" t="s">
        <v>3889</v>
      </c>
      <c r="F527" s="56" t="s">
        <v>4757</v>
      </c>
      <c r="G527" s="57">
        <v>0</v>
      </c>
      <c r="H527" s="61"/>
      <c r="I527" s="61"/>
      <c r="J527" s="57"/>
      <c r="K527" s="86"/>
      <c r="L527" s="59" t="s">
        <v>4755</v>
      </c>
      <c r="M527" s="58">
        <v>1</v>
      </c>
      <c r="N527" s="62">
        <v>43.75</v>
      </c>
      <c r="O527" s="62"/>
      <c r="P527" s="62">
        <v>9.9099099099099082</v>
      </c>
      <c r="Q527" s="88">
        <v>78.91</v>
      </c>
    </row>
    <row r="528" spans="1:17">
      <c r="A528" s="7" t="s">
        <v>3881</v>
      </c>
      <c r="B528" s="8" t="s">
        <v>64</v>
      </c>
      <c r="C528" s="3">
        <v>51</v>
      </c>
      <c r="D528" s="1" t="s">
        <v>1818</v>
      </c>
      <c r="E528" s="97" t="s">
        <v>3887</v>
      </c>
      <c r="F528" s="56" t="s">
        <v>4756</v>
      </c>
      <c r="G528" s="57">
        <v>0</v>
      </c>
      <c r="H528" s="61"/>
      <c r="I528" s="61"/>
      <c r="J528" s="57"/>
      <c r="K528" s="86"/>
      <c r="L528" s="59" t="s">
        <v>4756</v>
      </c>
      <c r="M528" s="58">
        <v>0</v>
      </c>
      <c r="N528" s="62"/>
      <c r="O528" s="62"/>
      <c r="P528" s="58"/>
      <c r="Q528" s="88"/>
    </row>
    <row r="529" spans="1:17">
      <c r="A529" s="7" t="s">
        <v>3881</v>
      </c>
      <c r="B529" s="8" t="s">
        <v>64</v>
      </c>
      <c r="C529" s="3">
        <v>52</v>
      </c>
      <c r="D529" s="1" t="s">
        <v>652</v>
      </c>
      <c r="E529" s="97" t="s">
        <v>3886</v>
      </c>
      <c r="F529" s="56" t="s">
        <v>4756</v>
      </c>
      <c r="G529" s="57">
        <v>0</v>
      </c>
      <c r="H529" s="57"/>
      <c r="I529" s="57"/>
      <c r="J529" s="57"/>
      <c r="K529" s="86"/>
      <c r="L529" s="59" t="s">
        <v>4756</v>
      </c>
      <c r="M529" s="58">
        <v>0</v>
      </c>
      <c r="N529" s="62"/>
      <c r="O529" s="62"/>
      <c r="P529" s="58"/>
      <c r="Q529" s="88"/>
    </row>
    <row r="530" spans="1:17">
      <c r="A530" s="7" t="s">
        <v>3881</v>
      </c>
      <c r="B530" s="8" t="s">
        <v>64</v>
      </c>
      <c r="C530" s="3">
        <v>53</v>
      </c>
      <c r="D530" s="1" t="s">
        <v>652</v>
      </c>
      <c r="E530" s="97" t="s">
        <v>3888</v>
      </c>
      <c r="F530" s="56" t="s">
        <v>4756</v>
      </c>
      <c r="G530" s="57">
        <v>0</v>
      </c>
      <c r="H530" s="57"/>
      <c r="I530" s="57"/>
      <c r="J530" s="57"/>
      <c r="K530" s="86"/>
      <c r="L530" s="59"/>
      <c r="M530" s="58">
        <v>0</v>
      </c>
      <c r="N530" s="62"/>
      <c r="O530" s="62"/>
      <c r="P530" s="58"/>
      <c r="Q530" s="88"/>
    </row>
    <row r="531" spans="1:17">
      <c r="A531" s="7" t="s">
        <v>3890</v>
      </c>
      <c r="B531" s="8" t="s">
        <v>224</v>
      </c>
      <c r="C531" s="63">
        <v>2</v>
      </c>
      <c r="D531" s="1" t="s">
        <v>15</v>
      </c>
      <c r="E531" s="97" t="s">
        <v>3894</v>
      </c>
      <c r="F531" s="56"/>
      <c r="G531" s="57">
        <v>0</v>
      </c>
      <c r="H531" s="61"/>
      <c r="I531" s="61"/>
      <c r="J531" s="57"/>
      <c r="K531" s="86"/>
      <c r="L531" s="59"/>
      <c r="M531" s="58">
        <v>0</v>
      </c>
      <c r="N531" s="62"/>
      <c r="O531" s="62"/>
      <c r="P531" s="58"/>
      <c r="Q531" s="88"/>
    </row>
    <row r="532" spans="1:17">
      <c r="A532" s="7" t="s">
        <v>3895</v>
      </c>
      <c r="B532" s="8" t="s">
        <v>64</v>
      </c>
      <c r="C532" s="3">
        <v>60</v>
      </c>
      <c r="D532" s="1" t="s">
        <v>15</v>
      </c>
      <c r="E532" s="97" t="s">
        <v>3900</v>
      </c>
      <c r="F532" s="56" t="s">
        <v>4755</v>
      </c>
      <c r="G532" s="57">
        <v>1</v>
      </c>
      <c r="H532" s="61">
        <v>9.38628158844765</v>
      </c>
      <c r="I532" s="61"/>
      <c r="J532" s="61">
        <v>2.4793388429752068</v>
      </c>
      <c r="K532" s="86">
        <v>99.99</v>
      </c>
      <c r="L532" s="59" t="s">
        <v>4755</v>
      </c>
      <c r="M532" s="58">
        <v>0</v>
      </c>
      <c r="N532" s="62"/>
      <c r="O532" s="62"/>
      <c r="P532" s="58"/>
      <c r="Q532" s="88"/>
    </row>
    <row r="533" spans="1:17">
      <c r="A533" s="7" t="s">
        <v>3901</v>
      </c>
      <c r="B533" s="8" t="s">
        <v>13</v>
      </c>
      <c r="C533" s="63">
        <v>2</v>
      </c>
      <c r="D533" s="1" t="s">
        <v>15</v>
      </c>
      <c r="E533" s="97" t="s">
        <v>3906</v>
      </c>
      <c r="F533" s="56" t="s">
        <v>4755</v>
      </c>
      <c r="G533" s="57">
        <v>1</v>
      </c>
      <c r="H533" s="61">
        <v>20.938628158844779</v>
      </c>
      <c r="I533" s="61">
        <v>33.974358974359006</v>
      </c>
      <c r="J533" s="57"/>
      <c r="K533" s="86">
        <v>99.82</v>
      </c>
      <c r="L533" s="59" t="s">
        <v>4755</v>
      </c>
      <c r="M533" s="58">
        <v>0</v>
      </c>
      <c r="N533" s="62"/>
      <c r="O533" s="62"/>
      <c r="P533" s="58"/>
      <c r="Q533" s="88"/>
    </row>
    <row r="534" spans="1:17">
      <c r="A534" s="7" t="s">
        <v>3907</v>
      </c>
      <c r="B534" s="8" t="s">
        <v>40</v>
      </c>
      <c r="C534" s="63">
        <v>1</v>
      </c>
      <c r="D534" s="1" t="s">
        <v>34</v>
      </c>
      <c r="E534" s="97" t="s">
        <v>3912</v>
      </c>
      <c r="F534" s="56" t="s">
        <v>4755</v>
      </c>
      <c r="G534" s="57">
        <v>0</v>
      </c>
      <c r="H534" s="57"/>
      <c r="I534" s="57"/>
      <c r="J534" s="57"/>
      <c r="K534" s="86"/>
      <c r="L534" s="59" t="s">
        <v>4755</v>
      </c>
      <c r="M534" s="58">
        <v>0</v>
      </c>
      <c r="N534" s="62"/>
      <c r="O534" s="62"/>
      <c r="P534" s="58"/>
      <c r="Q534" s="88"/>
    </row>
    <row r="535" spans="1:17">
      <c r="A535" s="7" t="s">
        <v>3918</v>
      </c>
      <c r="B535" s="8" t="s">
        <v>135</v>
      </c>
      <c r="C535" s="63">
        <v>2</v>
      </c>
      <c r="D535" s="1" t="s">
        <v>15</v>
      </c>
      <c r="E535" s="97" t="s">
        <v>3923</v>
      </c>
      <c r="F535" s="56"/>
      <c r="G535" s="57">
        <v>0</v>
      </c>
      <c r="H535" s="61"/>
      <c r="I535" s="61"/>
      <c r="J535" s="57"/>
      <c r="K535" s="86"/>
      <c r="L535" s="59" t="s">
        <v>4755</v>
      </c>
      <c r="M535" s="58">
        <v>0</v>
      </c>
      <c r="N535" s="62"/>
      <c r="O535" s="62"/>
      <c r="P535" s="58"/>
      <c r="Q535" s="88"/>
    </row>
    <row r="536" spans="1:17">
      <c r="A536" s="7" t="s">
        <v>3924</v>
      </c>
      <c r="B536" s="8" t="s">
        <v>64</v>
      </c>
      <c r="C536" s="3">
        <v>18</v>
      </c>
      <c r="D536" s="1" t="s">
        <v>66</v>
      </c>
      <c r="E536" s="97" t="s">
        <v>3928</v>
      </c>
      <c r="F536" s="56"/>
      <c r="G536" s="57">
        <v>0</v>
      </c>
      <c r="H536" s="57"/>
      <c r="I536" s="57"/>
      <c r="J536" s="57"/>
      <c r="K536" s="86"/>
      <c r="L536" s="59" t="s">
        <v>4756</v>
      </c>
      <c r="M536" s="58">
        <v>0</v>
      </c>
      <c r="N536" s="62"/>
      <c r="O536" s="62"/>
      <c r="P536" s="58"/>
      <c r="Q536" s="88"/>
    </row>
    <row r="537" spans="1:17">
      <c r="A537" s="7" t="s">
        <v>3929</v>
      </c>
      <c r="B537" s="8" t="s">
        <v>97</v>
      </c>
      <c r="C537" s="3">
        <v>25</v>
      </c>
      <c r="D537" s="1" t="s">
        <v>66</v>
      </c>
      <c r="E537" s="97" t="s">
        <v>3934</v>
      </c>
      <c r="F537" s="56"/>
      <c r="G537" s="57">
        <v>0</v>
      </c>
      <c r="H537" s="57"/>
      <c r="I537" s="57"/>
      <c r="J537" s="57"/>
      <c r="K537" s="86"/>
      <c r="L537" s="59" t="s">
        <v>4756</v>
      </c>
      <c r="M537" s="58">
        <v>0</v>
      </c>
      <c r="N537" s="62"/>
      <c r="O537" s="62"/>
      <c r="P537" s="58"/>
      <c r="Q537" s="88"/>
    </row>
    <row r="538" spans="1:17">
      <c r="A538" s="7" t="s">
        <v>3935</v>
      </c>
      <c r="B538" s="8" t="s">
        <v>64</v>
      </c>
      <c r="C538" s="3">
        <v>62</v>
      </c>
      <c r="D538" s="1" t="s">
        <v>652</v>
      </c>
      <c r="E538" s="97" t="s">
        <v>3940</v>
      </c>
      <c r="F538" s="56"/>
      <c r="G538" s="57">
        <v>0</v>
      </c>
      <c r="H538" s="57"/>
      <c r="I538" s="57"/>
      <c r="J538" s="57"/>
      <c r="K538" s="86"/>
      <c r="L538" s="59"/>
      <c r="M538" s="58">
        <v>0</v>
      </c>
      <c r="N538" s="62"/>
      <c r="O538" s="62"/>
      <c r="P538" s="58"/>
      <c r="Q538" s="88"/>
    </row>
    <row r="539" spans="1:17">
      <c r="A539" s="7" t="s">
        <v>3941</v>
      </c>
      <c r="B539" s="8" t="s">
        <v>64</v>
      </c>
      <c r="C539" s="3">
        <v>67</v>
      </c>
      <c r="D539" s="1" t="s">
        <v>15</v>
      </c>
      <c r="E539" s="97" t="s">
        <v>3946</v>
      </c>
      <c r="F539" s="56" t="s">
        <v>4756</v>
      </c>
      <c r="G539" s="57">
        <v>0</v>
      </c>
      <c r="H539" s="57"/>
      <c r="I539" s="57"/>
      <c r="J539" s="57"/>
      <c r="K539" s="86"/>
      <c r="L539" s="59" t="s">
        <v>4756</v>
      </c>
      <c r="M539" s="58">
        <v>0</v>
      </c>
      <c r="N539" s="62"/>
      <c r="O539" s="62"/>
      <c r="P539" s="58"/>
      <c r="Q539" s="88"/>
    </row>
    <row r="540" spans="1:17">
      <c r="A540" s="7" t="s">
        <v>3941</v>
      </c>
      <c r="B540" s="8" t="s">
        <v>64</v>
      </c>
      <c r="C540" s="3">
        <v>70</v>
      </c>
      <c r="D540" s="1" t="s">
        <v>231</v>
      </c>
      <c r="E540" s="97" t="s">
        <v>3947</v>
      </c>
      <c r="F540" s="56"/>
      <c r="G540" s="57">
        <v>0</v>
      </c>
      <c r="H540" s="57"/>
      <c r="I540" s="57"/>
      <c r="J540" s="57"/>
      <c r="K540" s="86"/>
      <c r="L540" s="59"/>
      <c r="M540" s="58">
        <v>0</v>
      </c>
      <c r="N540" s="62"/>
      <c r="O540" s="62"/>
      <c r="P540" s="58"/>
      <c r="Q540" s="88"/>
    </row>
    <row r="541" spans="1:17">
      <c r="A541" s="7" t="s">
        <v>3948</v>
      </c>
      <c r="B541" s="8" t="s">
        <v>135</v>
      </c>
      <c r="C541" s="3">
        <v>25</v>
      </c>
      <c r="D541" s="1" t="s">
        <v>652</v>
      </c>
      <c r="E541" s="97" t="s">
        <v>3952</v>
      </c>
      <c r="F541" s="56" t="s">
        <v>4756</v>
      </c>
      <c r="G541" s="57">
        <v>1</v>
      </c>
      <c r="H541" s="61">
        <v>95.667870036101419</v>
      </c>
      <c r="I541" s="61"/>
      <c r="J541" s="61">
        <v>91.735537190082653</v>
      </c>
      <c r="K541" s="86">
        <v>0.3639</v>
      </c>
      <c r="L541" s="59" t="s">
        <v>4756</v>
      </c>
      <c r="M541" s="58">
        <v>1</v>
      </c>
      <c r="N541" s="62">
        <v>90.234375</v>
      </c>
      <c r="O541" s="62"/>
      <c r="P541" s="62">
        <v>86.486486486486641</v>
      </c>
      <c r="Q541" s="88">
        <v>0.72919999999999996</v>
      </c>
    </row>
    <row r="542" spans="1:17">
      <c r="A542" s="7" t="s">
        <v>3953</v>
      </c>
      <c r="B542" s="8" t="s">
        <v>13</v>
      </c>
      <c r="C542" s="63">
        <v>2</v>
      </c>
      <c r="D542" s="1" t="s">
        <v>15</v>
      </c>
      <c r="E542" s="97" t="s">
        <v>3958</v>
      </c>
      <c r="F542" s="56" t="s">
        <v>4756</v>
      </c>
      <c r="G542" s="57">
        <v>0</v>
      </c>
      <c r="H542" s="57"/>
      <c r="I542" s="57"/>
      <c r="J542" s="57"/>
      <c r="K542" s="86"/>
      <c r="L542" s="59"/>
      <c r="M542" s="58">
        <v>0</v>
      </c>
      <c r="N542" s="62"/>
      <c r="O542" s="62"/>
      <c r="P542" s="58"/>
      <c r="Q542" s="88"/>
    </row>
    <row r="543" spans="1:17">
      <c r="A543" s="7" t="s">
        <v>3959</v>
      </c>
      <c r="B543" s="8" t="s">
        <v>224</v>
      </c>
      <c r="C543" s="63">
        <v>2</v>
      </c>
      <c r="D543" s="1" t="s">
        <v>15</v>
      </c>
      <c r="E543" s="97" t="s">
        <v>3964</v>
      </c>
      <c r="F543" s="56" t="s">
        <v>4755</v>
      </c>
      <c r="G543" s="57">
        <v>0</v>
      </c>
      <c r="H543" s="61"/>
      <c r="I543" s="61"/>
      <c r="J543" s="57"/>
      <c r="K543" s="86"/>
      <c r="L543" s="59" t="s">
        <v>4755</v>
      </c>
      <c r="M543" s="58">
        <v>0</v>
      </c>
      <c r="N543" s="62"/>
      <c r="O543" s="62"/>
      <c r="P543" s="58"/>
      <c r="Q543" s="88"/>
    </row>
    <row r="544" spans="1:17">
      <c r="A544" s="7" t="s">
        <v>3977</v>
      </c>
      <c r="B544" s="8" t="s">
        <v>64</v>
      </c>
      <c r="C544" s="3">
        <v>52</v>
      </c>
      <c r="D544" s="1" t="s">
        <v>66</v>
      </c>
      <c r="E544" s="97" t="s">
        <v>3982</v>
      </c>
      <c r="F544" s="56" t="s">
        <v>4756</v>
      </c>
      <c r="G544" s="57">
        <v>3</v>
      </c>
      <c r="H544" s="61">
        <v>68.592057761732804</v>
      </c>
      <c r="I544" s="61"/>
      <c r="J544" s="61">
        <v>50.413223140495944</v>
      </c>
      <c r="K544" s="86">
        <v>2.5313333333333334</v>
      </c>
      <c r="L544" s="59" t="s">
        <v>4756</v>
      </c>
      <c r="M544" s="58">
        <v>3</v>
      </c>
      <c r="N544" s="62">
        <v>69.53125</v>
      </c>
      <c r="O544" s="62"/>
      <c r="P544" s="62">
        <v>55.855855855855843</v>
      </c>
      <c r="Q544" s="88">
        <v>2.3826666666666667</v>
      </c>
    </row>
    <row r="545" spans="1:17">
      <c r="A545" s="7" t="s">
        <v>3977</v>
      </c>
      <c r="B545" s="8" t="s">
        <v>64</v>
      </c>
      <c r="C545" s="3">
        <v>53</v>
      </c>
      <c r="D545" s="1" t="s">
        <v>66</v>
      </c>
      <c r="E545" s="97" t="s">
        <v>3983</v>
      </c>
      <c r="F545" s="56" t="s">
        <v>4756</v>
      </c>
      <c r="G545" s="57">
        <v>1</v>
      </c>
      <c r="H545" s="61">
        <v>92.057761732852271</v>
      </c>
      <c r="I545" s="61"/>
      <c r="J545" s="61">
        <v>85.950413223140529</v>
      </c>
      <c r="K545" s="86">
        <v>0.54090000000000005</v>
      </c>
      <c r="L545" s="59" t="s">
        <v>4756</v>
      </c>
      <c r="M545" s="58">
        <v>0</v>
      </c>
      <c r="N545" s="62"/>
      <c r="O545" s="62"/>
      <c r="P545" s="58"/>
      <c r="Q545" s="88"/>
    </row>
    <row r="546" spans="1:17">
      <c r="A546" s="7" t="s">
        <v>3984</v>
      </c>
      <c r="B546" s="8" t="s">
        <v>13</v>
      </c>
      <c r="C546" s="63">
        <v>2</v>
      </c>
      <c r="D546" s="1" t="s">
        <v>15</v>
      </c>
      <c r="E546" s="97" t="s">
        <v>3988</v>
      </c>
      <c r="F546" s="56" t="s">
        <v>4756</v>
      </c>
      <c r="G546" s="57">
        <v>2</v>
      </c>
      <c r="H546" s="61">
        <v>59.927797833934925</v>
      </c>
      <c r="I546" s="61">
        <v>80.128205128205067</v>
      </c>
      <c r="J546" s="57"/>
      <c r="K546" s="86">
        <v>4.3149999999999995</v>
      </c>
      <c r="L546" s="59" t="s">
        <v>4756</v>
      </c>
      <c r="M546" s="58">
        <v>1</v>
      </c>
      <c r="N546" s="62">
        <v>81.25</v>
      </c>
      <c r="O546" s="62">
        <v>88.965517241379359</v>
      </c>
      <c r="P546" s="62"/>
      <c r="Q546" s="88">
        <v>1.377</v>
      </c>
    </row>
    <row r="547" spans="1:17">
      <c r="A547" s="7" t="s">
        <v>3989</v>
      </c>
      <c r="B547" s="8" t="s">
        <v>13</v>
      </c>
      <c r="C547" s="63">
        <v>2</v>
      </c>
      <c r="D547" s="1" t="s">
        <v>15</v>
      </c>
      <c r="E547" s="97" t="s">
        <v>3994</v>
      </c>
      <c r="F547" s="56" t="s">
        <v>4755</v>
      </c>
      <c r="G547" s="57">
        <v>0</v>
      </c>
      <c r="H547" s="57"/>
      <c r="I547" s="57"/>
      <c r="J547" s="57"/>
      <c r="K547" s="86"/>
      <c r="L547" s="59" t="s">
        <v>4755</v>
      </c>
      <c r="M547" s="58">
        <v>0</v>
      </c>
      <c r="N547" s="62"/>
      <c r="O547" s="62"/>
      <c r="P547" s="58"/>
      <c r="Q547" s="88"/>
    </row>
    <row r="548" spans="1:17">
      <c r="A548" s="7" t="s">
        <v>3995</v>
      </c>
      <c r="B548" s="8" t="s">
        <v>135</v>
      </c>
      <c r="C548" s="3">
        <v>23</v>
      </c>
      <c r="D548" s="1" t="s">
        <v>143</v>
      </c>
      <c r="E548" s="97" t="s">
        <v>3999</v>
      </c>
      <c r="F548" s="56" t="s">
        <v>4756</v>
      </c>
      <c r="G548" s="57">
        <v>0</v>
      </c>
      <c r="H548" s="61"/>
      <c r="I548" s="61"/>
      <c r="J548" s="57"/>
      <c r="K548" s="86"/>
      <c r="L548" s="59"/>
      <c r="M548" s="58">
        <v>0</v>
      </c>
      <c r="N548" s="62"/>
      <c r="O548" s="62"/>
      <c r="P548" s="58"/>
      <c r="Q548" s="88"/>
    </row>
    <row r="549" spans="1:17">
      <c r="A549" s="7" t="s">
        <v>4011</v>
      </c>
      <c r="B549" s="8" t="s">
        <v>64</v>
      </c>
      <c r="C549" s="3">
        <v>79</v>
      </c>
      <c r="D549" s="1" t="s">
        <v>66</v>
      </c>
      <c r="E549" s="97" t="s">
        <v>4016</v>
      </c>
      <c r="F549" s="56" t="s">
        <v>4756</v>
      </c>
      <c r="G549" s="57">
        <v>0</v>
      </c>
      <c r="H549" s="57"/>
      <c r="I549" s="57"/>
      <c r="J549" s="57"/>
      <c r="K549" s="86"/>
      <c r="L549" s="59"/>
      <c r="M549" s="58">
        <v>0</v>
      </c>
      <c r="N549" s="62"/>
      <c r="O549" s="62"/>
      <c r="P549" s="58"/>
      <c r="Q549" s="88"/>
    </row>
    <row r="550" spans="1:17">
      <c r="A550" s="7" t="s">
        <v>4017</v>
      </c>
      <c r="B550" s="8" t="s">
        <v>104</v>
      </c>
      <c r="C550" s="3">
        <v>38</v>
      </c>
      <c r="D550" s="1" t="s">
        <v>8</v>
      </c>
      <c r="E550" s="97" t="s">
        <v>4022</v>
      </c>
      <c r="F550" s="56" t="s">
        <v>4756</v>
      </c>
      <c r="G550" s="57">
        <v>0</v>
      </c>
      <c r="H550" s="57"/>
      <c r="I550" s="57"/>
      <c r="J550" s="57"/>
      <c r="K550" s="86"/>
      <c r="L550" s="59"/>
      <c r="M550" s="58">
        <v>0</v>
      </c>
      <c r="N550" s="62"/>
      <c r="O550" s="62"/>
      <c r="P550" s="58"/>
      <c r="Q550" s="88"/>
    </row>
    <row r="551" spans="1:17">
      <c r="A551" s="7" t="s">
        <v>4023</v>
      </c>
      <c r="B551" s="8" t="s">
        <v>40</v>
      </c>
      <c r="C551" s="63">
        <v>2</v>
      </c>
      <c r="D551" s="1" t="s">
        <v>15</v>
      </c>
      <c r="E551" s="97" t="s">
        <v>4028</v>
      </c>
      <c r="F551" s="56"/>
      <c r="G551" s="57">
        <v>0</v>
      </c>
      <c r="H551" s="61"/>
      <c r="I551" s="61"/>
      <c r="J551" s="57"/>
      <c r="K551" s="86"/>
      <c r="L551" s="59" t="s">
        <v>4756</v>
      </c>
      <c r="M551" s="58">
        <v>0</v>
      </c>
      <c r="N551" s="62"/>
      <c r="O551" s="62"/>
      <c r="P551" s="58"/>
      <c r="Q551" s="88"/>
    </row>
    <row r="552" spans="1:17">
      <c r="A552" s="7" t="s">
        <v>4041</v>
      </c>
      <c r="B552" s="8" t="s">
        <v>4045</v>
      </c>
      <c r="C552" s="3">
        <v>71</v>
      </c>
      <c r="D552" s="1" t="s">
        <v>15</v>
      </c>
      <c r="E552" s="97" t="s">
        <v>4047</v>
      </c>
      <c r="F552" s="56" t="s">
        <v>4756</v>
      </c>
      <c r="G552" s="57">
        <v>0</v>
      </c>
      <c r="H552" s="57"/>
      <c r="I552" s="57"/>
      <c r="J552" s="57"/>
      <c r="K552" s="86"/>
      <c r="L552" s="59"/>
      <c r="M552" s="58">
        <v>0</v>
      </c>
      <c r="N552" s="62"/>
      <c r="O552" s="62"/>
      <c r="P552" s="58"/>
      <c r="Q552" s="88"/>
    </row>
    <row r="553" spans="1:17">
      <c r="A553" s="7" t="s">
        <v>4048</v>
      </c>
      <c r="B553" s="8" t="s">
        <v>64</v>
      </c>
      <c r="C553" s="63">
        <v>2</v>
      </c>
      <c r="D553" s="1" t="s">
        <v>15</v>
      </c>
      <c r="E553" s="97" t="s">
        <v>4052</v>
      </c>
      <c r="F553" s="56" t="s">
        <v>4756</v>
      </c>
      <c r="G553" s="57">
        <v>2</v>
      </c>
      <c r="H553" s="61">
        <v>65.34296028880857</v>
      </c>
      <c r="I553" s="61">
        <v>82.051282051281973</v>
      </c>
      <c r="J553" s="57"/>
      <c r="K553" s="86">
        <v>2.9589999999999996</v>
      </c>
      <c r="L553" s="59" t="s">
        <v>4756</v>
      </c>
      <c r="M553" s="58">
        <v>0</v>
      </c>
      <c r="N553" s="62"/>
      <c r="O553" s="62"/>
      <c r="P553" s="58"/>
      <c r="Q553" s="88"/>
    </row>
    <row r="554" spans="1:17">
      <c r="A554" s="7" t="s">
        <v>4053</v>
      </c>
      <c r="B554" s="8" t="s">
        <v>135</v>
      </c>
      <c r="C554" s="3">
        <v>20</v>
      </c>
      <c r="D554" s="1" t="s">
        <v>66</v>
      </c>
      <c r="E554" s="97" t="s">
        <v>4058</v>
      </c>
      <c r="F554" s="56" t="s">
        <v>4756</v>
      </c>
      <c r="G554" s="57">
        <v>0</v>
      </c>
      <c r="H554" s="57"/>
      <c r="I554" s="57"/>
      <c r="J554" s="57"/>
      <c r="K554" s="86"/>
      <c r="L554" s="59" t="s">
        <v>4756</v>
      </c>
      <c r="M554" s="58">
        <v>0</v>
      </c>
      <c r="N554" s="62"/>
      <c r="O554" s="62"/>
      <c r="P554" s="58"/>
      <c r="Q554" s="88"/>
    </row>
    <row r="555" spans="1:17">
      <c r="A555" s="7" t="s">
        <v>4064</v>
      </c>
      <c r="B555" s="8" t="s">
        <v>13</v>
      </c>
      <c r="C555" s="63">
        <v>2</v>
      </c>
      <c r="D555" s="1" t="s">
        <v>15</v>
      </c>
      <c r="E555" s="97" t="s">
        <v>4069</v>
      </c>
      <c r="F555" s="56" t="s">
        <v>4755</v>
      </c>
      <c r="G555" s="57">
        <v>1</v>
      </c>
      <c r="H555" s="61">
        <v>22.021660649819513</v>
      </c>
      <c r="I555" s="61">
        <v>35.897435897435933</v>
      </c>
      <c r="J555" s="57"/>
      <c r="K555" s="86">
        <v>99.74</v>
      </c>
      <c r="L555" s="59" t="s">
        <v>4755</v>
      </c>
      <c r="M555" s="58">
        <v>0</v>
      </c>
      <c r="N555" s="62"/>
      <c r="O555" s="62"/>
      <c r="P555" s="58"/>
      <c r="Q555" s="88"/>
    </row>
    <row r="556" spans="1:17">
      <c r="A556" s="7" t="s">
        <v>4070</v>
      </c>
      <c r="B556" s="8" t="s">
        <v>13</v>
      </c>
      <c r="C556" s="63">
        <v>1</v>
      </c>
      <c r="D556" s="1" t="s">
        <v>34</v>
      </c>
      <c r="E556" s="97" t="s">
        <v>4074</v>
      </c>
      <c r="F556" s="56"/>
      <c r="G556" s="57">
        <v>0</v>
      </c>
      <c r="H556" s="57"/>
      <c r="I556" s="57"/>
      <c r="J556" s="57"/>
      <c r="K556" s="86"/>
      <c r="L556" s="59" t="s">
        <v>4755</v>
      </c>
      <c r="M556" s="58">
        <v>0</v>
      </c>
      <c r="N556" s="62"/>
      <c r="O556" s="62"/>
      <c r="P556" s="58"/>
      <c r="Q556" s="88"/>
    </row>
    <row r="557" spans="1:17">
      <c r="A557" s="7" t="s">
        <v>4075</v>
      </c>
      <c r="B557" s="8" t="s">
        <v>304</v>
      </c>
      <c r="C557" s="3">
        <v>35</v>
      </c>
      <c r="D557" s="1" t="s">
        <v>15</v>
      </c>
      <c r="E557" s="97" t="s">
        <v>4080</v>
      </c>
      <c r="F557" s="56" t="s">
        <v>4755</v>
      </c>
      <c r="G557" s="57">
        <v>1</v>
      </c>
      <c r="H557" s="61">
        <v>26.353790613718449</v>
      </c>
      <c r="I557" s="61"/>
      <c r="J557" s="61">
        <v>5.785123966942149</v>
      </c>
      <c r="K557" s="86">
        <v>99.44</v>
      </c>
      <c r="L557" s="59" t="s">
        <v>4755</v>
      </c>
      <c r="M557" s="58">
        <v>0</v>
      </c>
      <c r="N557" s="62"/>
      <c r="O557" s="62"/>
      <c r="P557" s="58"/>
      <c r="Q557" s="88"/>
    </row>
    <row r="558" spans="1:17">
      <c r="A558" s="7" t="s">
        <v>4086</v>
      </c>
      <c r="B558" s="8" t="s">
        <v>13</v>
      </c>
      <c r="C558" s="63">
        <v>1</v>
      </c>
      <c r="D558" s="1" t="s">
        <v>34</v>
      </c>
      <c r="E558" s="97" t="s">
        <v>4091</v>
      </c>
      <c r="F558" s="56" t="s">
        <v>4755</v>
      </c>
      <c r="G558" s="57">
        <v>0</v>
      </c>
      <c r="H558" s="61"/>
      <c r="I558" s="61"/>
      <c r="J558" s="57"/>
      <c r="K558" s="86"/>
      <c r="L558" s="59"/>
      <c r="M558" s="58">
        <v>0</v>
      </c>
      <c r="N558" s="62"/>
      <c r="O558" s="62"/>
      <c r="P558" s="58"/>
      <c r="Q558" s="88"/>
    </row>
    <row r="559" spans="1:17">
      <c r="A559" s="7" t="s">
        <v>4102</v>
      </c>
      <c r="B559" s="8" t="s">
        <v>64</v>
      </c>
      <c r="C559" s="3">
        <v>45</v>
      </c>
      <c r="D559" s="1" t="s">
        <v>66</v>
      </c>
      <c r="E559" s="97" t="s">
        <v>4106</v>
      </c>
      <c r="F559" s="56" t="s">
        <v>4756</v>
      </c>
      <c r="G559" s="57">
        <v>3</v>
      </c>
      <c r="H559" s="61">
        <v>65.703971119133485</v>
      </c>
      <c r="I559" s="61"/>
      <c r="J559" s="61">
        <v>44.628099173553771</v>
      </c>
      <c r="K559" s="86">
        <v>2.9053333333333335</v>
      </c>
      <c r="L559" s="59" t="s">
        <v>4756</v>
      </c>
      <c r="M559" s="58">
        <v>2</v>
      </c>
      <c r="N559" s="62">
        <v>73.046875</v>
      </c>
      <c r="O559" s="62"/>
      <c r="P559" s="62">
        <v>61.261261261261247</v>
      </c>
      <c r="Q559" s="88">
        <v>2.1015000000000001</v>
      </c>
    </row>
    <row r="560" spans="1:17">
      <c r="A560" s="7" t="s">
        <v>4107</v>
      </c>
      <c r="B560" s="8" t="s">
        <v>64</v>
      </c>
      <c r="C560" s="3">
        <v>72</v>
      </c>
      <c r="D560" s="1" t="s">
        <v>170</v>
      </c>
      <c r="E560" s="97" t="s">
        <v>4112</v>
      </c>
      <c r="F560" s="56" t="s">
        <v>4756</v>
      </c>
      <c r="G560" s="57">
        <v>0</v>
      </c>
      <c r="H560" s="57"/>
      <c r="I560" s="57"/>
      <c r="J560" s="57"/>
      <c r="K560" s="86"/>
      <c r="L560" s="59"/>
      <c r="M560" s="58">
        <v>0</v>
      </c>
      <c r="N560" s="62"/>
      <c r="O560" s="62"/>
      <c r="P560" s="58"/>
      <c r="Q560" s="88"/>
    </row>
    <row r="561" spans="1:17">
      <c r="A561" s="7" t="s">
        <v>4113</v>
      </c>
      <c r="B561" s="8" t="s">
        <v>13</v>
      </c>
      <c r="C561" s="63">
        <v>2</v>
      </c>
      <c r="D561" s="1" t="s">
        <v>15</v>
      </c>
      <c r="E561" s="97" t="s">
        <v>4118</v>
      </c>
      <c r="F561" s="56" t="s">
        <v>4755</v>
      </c>
      <c r="G561" s="57">
        <v>0</v>
      </c>
      <c r="H561" s="61"/>
      <c r="I561" s="61"/>
      <c r="J561" s="57"/>
      <c r="K561" s="86"/>
      <c r="L561" s="59" t="s">
        <v>4755</v>
      </c>
      <c r="M561" s="58">
        <v>1</v>
      </c>
      <c r="N561" s="62">
        <v>32.03125</v>
      </c>
      <c r="O561" s="62">
        <v>53.1034482758621</v>
      </c>
      <c r="P561" s="62"/>
      <c r="Q561" s="88">
        <v>99.11</v>
      </c>
    </row>
    <row r="562" spans="1:17">
      <c r="A562" s="7" t="s">
        <v>4119</v>
      </c>
      <c r="B562" s="8" t="s">
        <v>64</v>
      </c>
      <c r="C562" s="3">
        <v>52</v>
      </c>
      <c r="D562" s="1" t="s">
        <v>66</v>
      </c>
      <c r="E562" s="97" t="s">
        <v>4124</v>
      </c>
      <c r="F562" s="56" t="s">
        <v>4756</v>
      </c>
      <c r="G562" s="57">
        <v>3</v>
      </c>
      <c r="H562" s="61">
        <v>92.7797833935021</v>
      </c>
      <c r="I562" s="61"/>
      <c r="J562" s="61">
        <v>87.603305785123993</v>
      </c>
      <c r="K562" s="86">
        <v>0.53190000000000004</v>
      </c>
      <c r="L562" s="59" t="s">
        <v>4756</v>
      </c>
      <c r="M562" s="58">
        <v>1</v>
      </c>
      <c r="N562" s="62">
        <v>96.875</v>
      </c>
      <c r="O562" s="62"/>
      <c r="P562" s="62">
        <v>97.297297297297533</v>
      </c>
      <c r="Q562" s="88">
        <v>0.38519999999999999</v>
      </c>
    </row>
    <row r="563" spans="1:17">
      <c r="A563" s="7" t="s">
        <v>4125</v>
      </c>
      <c r="B563" s="8" t="s">
        <v>64</v>
      </c>
      <c r="C563" s="3">
        <v>50</v>
      </c>
      <c r="D563" s="1" t="s">
        <v>170</v>
      </c>
      <c r="E563" s="97" t="s">
        <v>4129</v>
      </c>
      <c r="F563" s="56" t="s">
        <v>4756</v>
      </c>
      <c r="G563" s="57">
        <v>1</v>
      </c>
      <c r="H563" s="61">
        <v>67.870036101082974</v>
      </c>
      <c r="I563" s="61"/>
      <c r="J563" s="61">
        <v>48.760330578512466</v>
      </c>
      <c r="K563" s="86">
        <v>2.5830000000000002</v>
      </c>
      <c r="L563" s="59" t="s">
        <v>4756</v>
      </c>
      <c r="M563" s="58">
        <v>0</v>
      </c>
      <c r="N563" s="62"/>
      <c r="O563" s="62"/>
      <c r="P563" s="58"/>
      <c r="Q563" s="88"/>
    </row>
    <row r="564" spans="1:17">
      <c r="A564" s="7" t="s">
        <v>4130</v>
      </c>
      <c r="B564" s="8" t="s">
        <v>104</v>
      </c>
      <c r="C564" s="3">
        <v>39</v>
      </c>
      <c r="D564" s="1" t="s">
        <v>652</v>
      </c>
      <c r="E564" s="97" t="s">
        <v>4135</v>
      </c>
      <c r="F564" s="56" t="s">
        <v>4756</v>
      </c>
      <c r="G564" s="57">
        <v>0</v>
      </c>
      <c r="H564" s="61"/>
      <c r="I564" s="61"/>
      <c r="J564" s="57"/>
      <c r="K564" s="86"/>
      <c r="L564" s="59" t="s">
        <v>4756</v>
      </c>
      <c r="M564" s="58">
        <v>0</v>
      </c>
      <c r="N564" s="62"/>
      <c r="O564" s="62"/>
      <c r="P564" s="58"/>
      <c r="Q564" s="88"/>
    </row>
    <row r="565" spans="1:17">
      <c r="A565" s="7" t="s">
        <v>4136</v>
      </c>
      <c r="B565" s="8" t="s">
        <v>64</v>
      </c>
      <c r="C565" s="3">
        <v>66</v>
      </c>
      <c r="D565" s="1" t="s">
        <v>129</v>
      </c>
      <c r="E565" s="97" t="s">
        <v>4140</v>
      </c>
      <c r="F565" s="56" t="s">
        <v>4757</v>
      </c>
      <c r="G565" s="57">
        <v>1</v>
      </c>
      <c r="H565" s="61">
        <v>46.931407942238245</v>
      </c>
      <c r="I565" s="61"/>
      <c r="J565" s="61">
        <v>14.049586776859504</v>
      </c>
      <c r="K565" s="86">
        <v>49.6</v>
      </c>
      <c r="L565" s="59" t="s">
        <v>4756</v>
      </c>
      <c r="M565" s="58">
        <v>1</v>
      </c>
      <c r="N565" s="62">
        <v>45.703125</v>
      </c>
      <c r="O565" s="62"/>
      <c r="P565" s="62">
        <v>13.51351351351351</v>
      </c>
      <c r="Q565" s="88">
        <v>36.979999999999997</v>
      </c>
    </row>
    <row r="566" spans="1:17">
      <c r="A566" s="7" t="s">
        <v>4141</v>
      </c>
      <c r="B566" s="8" t="s">
        <v>97</v>
      </c>
      <c r="C566" s="63">
        <v>2</v>
      </c>
      <c r="D566" s="1" t="s">
        <v>15</v>
      </c>
      <c r="E566" s="97" t="s">
        <v>4145</v>
      </c>
      <c r="F566" s="56"/>
      <c r="G566" s="57">
        <v>0</v>
      </c>
      <c r="H566" s="57"/>
      <c r="I566" s="57"/>
      <c r="J566" s="57"/>
      <c r="K566" s="86"/>
      <c r="L566" s="59" t="s">
        <v>4756</v>
      </c>
      <c r="M566" s="58">
        <v>1</v>
      </c>
      <c r="N566" s="62">
        <v>53.125</v>
      </c>
      <c r="O566" s="62">
        <v>73.7931034482759</v>
      </c>
      <c r="P566" s="62"/>
      <c r="Q566" s="88">
        <v>7.9619999999999997</v>
      </c>
    </row>
    <row r="567" spans="1:17">
      <c r="A567" s="7" t="s">
        <v>4146</v>
      </c>
      <c r="B567" s="8" t="s">
        <v>13</v>
      </c>
      <c r="C567" s="63">
        <v>2</v>
      </c>
      <c r="D567" s="1" t="s">
        <v>15</v>
      </c>
      <c r="E567" s="97" t="s">
        <v>4151</v>
      </c>
      <c r="F567" s="56" t="s">
        <v>4756</v>
      </c>
      <c r="G567" s="57">
        <v>1</v>
      </c>
      <c r="H567" s="61">
        <v>85.198555956678888</v>
      </c>
      <c r="I567" s="61">
        <v>93.589743589743406</v>
      </c>
      <c r="J567" s="57"/>
      <c r="K567" s="86">
        <v>0.95430000000000004</v>
      </c>
      <c r="L567" s="59" t="s">
        <v>4756</v>
      </c>
      <c r="M567" s="58">
        <v>2</v>
      </c>
      <c r="N567" s="62">
        <v>86.71875</v>
      </c>
      <c r="O567" s="62">
        <v>91.724137931034534</v>
      </c>
      <c r="P567" s="62"/>
      <c r="Q567" s="88">
        <v>1.0261</v>
      </c>
    </row>
    <row r="568" spans="1:17">
      <c r="A568" s="7" t="s">
        <v>4152</v>
      </c>
      <c r="B568" s="8" t="s">
        <v>64</v>
      </c>
      <c r="C568" s="3">
        <v>91</v>
      </c>
      <c r="D568" s="1" t="s">
        <v>66</v>
      </c>
      <c r="E568" s="97" t="s">
        <v>4157</v>
      </c>
      <c r="F568" s="56" t="s">
        <v>4756</v>
      </c>
      <c r="G568" s="57">
        <v>0</v>
      </c>
      <c r="H568" s="57"/>
      <c r="I568" s="57"/>
      <c r="J568" s="57"/>
      <c r="K568" s="86"/>
      <c r="L568" s="59" t="s">
        <v>4756</v>
      </c>
      <c r="M568" s="58">
        <v>0</v>
      </c>
      <c r="N568" s="62"/>
      <c r="O568" s="62"/>
      <c r="P568" s="58"/>
      <c r="Q568" s="88"/>
    </row>
    <row r="569" spans="1:17">
      <c r="A569" s="7" t="s">
        <v>4168</v>
      </c>
      <c r="B569" s="8" t="s">
        <v>966</v>
      </c>
      <c r="C569" s="63">
        <v>1</v>
      </c>
      <c r="D569" s="1" t="s">
        <v>34</v>
      </c>
      <c r="E569" s="97" t="s">
        <v>4173</v>
      </c>
      <c r="F569" s="56" t="s">
        <v>4755</v>
      </c>
      <c r="G569" s="57">
        <v>2</v>
      </c>
      <c r="H569" s="61">
        <v>42.960288808664259</v>
      </c>
      <c r="I569" s="61">
        <v>70.512820512820539</v>
      </c>
      <c r="J569" s="57"/>
      <c r="K569" s="86">
        <v>94.114999999999995</v>
      </c>
      <c r="L569" s="59"/>
      <c r="M569" s="58">
        <v>0</v>
      </c>
      <c r="N569" s="62"/>
      <c r="O569" s="62"/>
      <c r="P569" s="58"/>
      <c r="Q569" s="88"/>
    </row>
    <row r="570" spans="1:17">
      <c r="A570" s="7" t="s">
        <v>4180</v>
      </c>
      <c r="B570" s="8" t="s">
        <v>64</v>
      </c>
      <c r="C570" s="3">
        <v>59</v>
      </c>
      <c r="D570" s="1" t="s">
        <v>652</v>
      </c>
      <c r="E570" s="97" t="s">
        <v>4184</v>
      </c>
      <c r="F570" s="56" t="s">
        <v>4756</v>
      </c>
      <c r="G570" s="57">
        <v>2</v>
      </c>
      <c r="H570" s="61">
        <v>80.866425992779909</v>
      </c>
      <c r="I570" s="61"/>
      <c r="J570" s="61">
        <v>69.421487603305891</v>
      </c>
      <c r="K570" s="86">
        <v>1.2145000000000001</v>
      </c>
      <c r="L570" s="59"/>
      <c r="M570" s="58">
        <v>0</v>
      </c>
      <c r="N570" s="62"/>
      <c r="O570" s="62"/>
      <c r="P570" s="58"/>
      <c r="Q570" s="88"/>
    </row>
    <row r="571" spans="1:17">
      <c r="A571" s="7" t="s">
        <v>4203</v>
      </c>
      <c r="B571" s="8" t="s">
        <v>13</v>
      </c>
      <c r="C571" s="63">
        <v>2</v>
      </c>
      <c r="D571" s="1" t="s">
        <v>15</v>
      </c>
      <c r="E571" s="97" t="s">
        <v>4208</v>
      </c>
      <c r="F571" s="56" t="s">
        <v>4756</v>
      </c>
      <c r="G571" s="57">
        <v>0</v>
      </c>
      <c r="H571" s="57"/>
      <c r="I571" s="57"/>
      <c r="J571" s="57"/>
      <c r="K571" s="86"/>
      <c r="L571" s="59" t="s">
        <v>4756</v>
      </c>
      <c r="M571" s="58">
        <v>0</v>
      </c>
      <c r="N571" s="62"/>
      <c r="O571" s="62"/>
      <c r="P571" s="58"/>
      <c r="Q571" s="88"/>
    </row>
    <row r="572" spans="1:17">
      <c r="A572" s="7" t="s">
        <v>4215</v>
      </c>
      <c r="B572" s="8" t="s">
        <v>13</v>
      </c>
      <c r="C572" s="63">
        <v>2</v>
      </c>
      <c r="D572" s="1" t="s">
        <v>15</v>
      </c>
      <c r="E572" s="97" t="s">
        <v>4220</v>
      </c>
      <c r="F572" s="56" t="s">
        <v>4755</v>
      </c>
      <c r="G572" s="57">
        <v>1</v>
      </c>
      <c r="H572" s="61">
        <v>9.7472924187725596</v>
      </c>
      <c r="I572" s="61">
        <v>15.384615384615381</v>
      </c>
      <c r="J572" s="57"/>
      <c r="K572" s="86">
        <v>99.99</v>
      </c>
      <c r="L572" s="59" t="s">
        <v>4755</v>
      </c>
      <c r="M572" s="58">
        <v>3</v>
      </c>
      <c r="N572" s="62">
        <v>19.921875</v>
      </c>
      <c r="O572" s="62">
        <v>32.413793103448292</v>
      </c>
      <c r="P572" s="62"/>
      <c r="Q572" s="88">
        <v>99.800000000000011</v>
      </c>
    </row>
    <row r="573" spans="1:17">
      <c r="A573" s="7" t="s">
        <v>4221</v>
      </c>
      <c r="B573" s="8" t="s">
        <v>224</v>
      </c>
      <c r="C573" s="63">
        <v>2</v>
      </c>
      <c r="D573" s="1" t="s">
        <v>15</v>
      </c>
      <c r="E573" s="97" t="s">
        <v>4226</v>
      </c>
      <c r="F573" s="56" t="s">
        <v>4755</v>
      </c>
      <c r="G573" s="57">
        <v>0</v>
      </c>
      <c r="H573" s="57"/>
      <c r="I573" s="57"/>
      <c r="J573" s="57"/>
      <c r="K573" s="86"/>
      <c r="L573" s="59"/>
      <c r="M573" s="58">
        <v>0</v>
      </c>
      <c r="N573" s="62"/>
      <c r="O573" s="62"/>
      <c r="P573" s="58"/>
      <c r="Q573" s="88"/>
    </row>
    <row r="574" spans="1:17">
      <c r="A574" s="7" t="s">
        <v>4239</v>
      </c>
      <c r="B574" s="8" t="s">
        <v>155</v>
      </c>
      <c r="C574" s="63">
        <v>2</v>
      </c>
      <c r="D574" s="1" t="s">
        <v>15</v>
      </c>
      <c r="E574" s="97" t="s">
        <v>4244</v>
      </c>
      <c r="F574" s="56"/>
      <c r="G574" s="57">
        <v>0</v>
      </c>
      <c r="H574" s="57"/>
      <c r="I574" s="57"/>
      <c r="J574" s="57"/>
      <c r="K574" s="86"/>
      <c r="L574" s="59" t="s">
        <v>4755</v>
      </c>
      <c r="M574" s="58">
        <v>0</v>
      </c>
      <c r="N574" s="62"/>
      <c r="O574" s="62"/>
      <c r="P574" s="58"/>
      <c r="Q574" s="88"/>
    </row>
    <row r="575" spans="1:17">
      <c r="A575" s="7" t="s">
        <v>4251</v>
      </c>
      <c r="B575" s="8" t="s">
        <v>64</v>
      </c>
      <c r="C575" s="3">
        <v>64</v>
      </c>
      <c r="D575" s="1" t="s">
        <v>358</v>
      </c>
      <c r="E575" s="97" t="s">
        <v>4256</v>
      </c>
      <c r="F575" s="56" t="s">
        <v>4756</v>
      </c>
      <c r="G575" s="57">
        <v>2</v>
      </c>
      <c r="H575" s="61">
        <v>97.833935018050909</v>
      </c>
      <c r="I575" s="61"/>
      <c r="J575" s="61">
        <v>96.694214876033044</v>
      </c>
      <c r="K575" s="86">
        <v>0.26490000000000002</v>
      </c>
      <c r="L575" s="59" t="s">
        <v>4756</v>
      </c>
      <c r="M575" s="58">
        <v>0</v>
      </c>
      <c r="N575" s="62"/>
      <c r="O575" s="62"/>
      <c r="P575" s="58"/>
      <c r="Q575" s="88"/>
    </row>
    <row r="576" spans="1:17">
      <c r="A576" s="7" t="s">
        <v>4257</v>
      </c>
      <c r="B576" s="8" t="s">
        <v>64</v>
      </c>
      <c r="C576" s="3">
        <v>66</v>
      </c>
      <c r="D576" s="1" t="s">
        <v>15</v>
      </c>
      <c r="E576" s="97" t="s">
        <v>4262</v>
      </c>
      <c r="F576" s="56" t="s">
        <v>4756</v>
      </c>
      <c r="G576" s="57">
        <v>0</v>
      </c>
      <c r="H576" s="61"/>
      <c r="I576" s="61"/>
      <c r="J576" s="57"/>
      <c r="K576" s="86"/>
      <c r="L576" s="59" t="s">
        <v>4756</v>
      </c>
      <c r="M576" s="58">
        <v>0</v>
      </c>
      <c r="N576" s="62"/>
      <c r="O576" s="62"/>
      <c r="P576" s="58"/>
      <c r="Q576" s="88"/>
    </row>
    <row r="577" spans="1:17">
      <c r="A577" s="7" t="s">
        <v>4263</v>
      </c>
      <c r="B577" s="8" t="s">
        <v>64</v>
      </c>
      <c r="C577" s="3">
        <v>59</v>
      </c>
      <c r="D577" s="1" t="s">
        <v>231</v>
      </c>
      <c r="E577" s="97" t="s">
        <v>4267</v>
      </c>
      <c r="F577" s="56"/>
      <c r="G577" s="57">
        <v>0</v>
      </c>
      <c r="H577" s="57"/>
      <c r="I577" s="57"/>
      <c r="J577" s="57"/>
      <c r="K577" s="86"/>
      <c r="L577" s="59" t="s">
        <v>4755</v>
      </c>
      <c r="M577" s="58">
        <v>0</v>
      </c>
      <c r="N577" s="62"/>
      <c r="O577" s="62"/>
      <c r="P577" s="58"/>
      <c r="Q577" s="88"/>
    </row>
    <row r="578" spans="1:17">
      <c r="A578" s="7" t="s">
        <v>4268</v>
      </c>
      <c r="B578" s="8" t="s">
        <v>64</v>
      </c>
      <c r="C578" s="3">
        <v>83</v>
      </c>
      <c r="D578" s="1" t="s">
        <v>358</v>
      </c>
      <c r="E578" s="97" t="s">
        <v>4273</v>
      </c>
      <c r="F578" s="56" t="s">
        <v>4755</v>
      </c>
      <c r="G578" s="57">
        <v>0</v>
      </c>
      <c r="H578" s="57"/>
      <c r="I578" s="57"/>
      <c r="J578" s="57"/>
      <c r="K578" s="86"/>
      <c r="L578" s="59"/>
      <c r="M578" s="58">
        <v>0</v>
      </c>
      <c r="N578" s="62"/>
      <c r="O578" s="62"/>
      <c r="P578" s="58"/>
      <c r="Q578" s="88"/>
    </row>
    <row r="579" spans="1:17">
      <c r="A579" s="7" t="s">
        <v>4274</v>
      </c>
      <c r="B579" s="8" t="s">
        <v>64</v>
      </c>
      <c r="C579" s="3">
        <v>46</v>
      </c>
      <c r="D579" s="1" t="s">
        <v>66</v>
      </c>
      <c r="E579" s="97" t="s">
        <v>4278</v>
      </c>
      <c r="F579" s="56" t="s">
        <v>4756</v>
      </c>
      <c r="G579" s="57">
        <v>2</v>
      </c>
      <c r="H579" s="61">
        <v>53.429602888086585</v>
      </c>
      <c r="I579" s="61"/>
      <c r="J579" s="61">
        <v>24.793388429752067</v>
      </c>
      <c r="K579" s="86">
        <v>9.9845000000000006</v>
      </c>
      <c r="L579" s="59" t="s">
        <v>4756</v>
      </c>
      <c r="M579" s="58">
        <v>1</v>
      </c>
      <c r="N579" s="62">
        <v>53.515625</v>
      </c>
      <c r="O579" s="62"/>
      <c r="P579" s="62">
        <v>27.027027027027021</v>
      </c>
      <c r="Q579" s="88">
        <v>7.3970000000000002</v>
      </c>
    </row>
    <row r="580" spans="1:17">
      <c r="A580" s="7" t="s">
        <v>4279</v>
      </c>
      <c r="B580" s="8" t="s">
        <v>40</v>
      </c>
      <c r="C580" s="63">
        <v>2</v>
      </c>
      <c r="D580" s="1" t="s">
        <v>15</v>
      </c>
      <c r="E580" s="97" t="s">
        <v>4284</v>
      </c>
      <c r="F580" s="56" t="s">
        <v>4755</v>
      </c>
      <c r="G580" s="57">
        <v>1</v>
      </c>
      <c r="H580" s="61">
        <v>14.440433212996384</v>
      </c>
      <c r="I580" s="61">
        <v>23.71794871794873</v>
      </c>
      <c r="J580" s="57"/>
      <c r="K580" s="86">
        <v>99.97</v>
      </c>
      <c r="L580" s="59" t="s">
        <v>4755</v>
      </c>
      <c r="M580" s="58">
        <v>2</v>
      </c>
      <c r="N580" s="62">
        <v>36.71875</v>
      </c>
      <c r="O580" s="62">
        <v>60.689655172413829</v>
      </c>
      <c r="P580" s="62"/>
      <c r="Q580" s="88">
        <v>97.82</v>
      </c>
    </row>
    <row r="581" spans="1:17">
      <c r="A581" s="7" t="s">
        <v>4298</v>
      </c>
      <c r="B581" s="8" t="s">
        <v>13</v>
      </c>
      <c r="C581" s="63">
        <v>2</v>
      </c>
      <c r="D581" s="1" t="s">
        <v>15</v>
      </c>
      <c r="E581" s="97" t="s">
        <v>4302</v>
      </c>
      <c r="F581" s="56" t="s">
        <v>4756</v>
      </c>
      <c r="G581" s="57">
        <v>2</v>
      </c>
      <c r="H581" s="61">
        <v>80.14440433213008</v>
      </c>
      <c r="I581" s="61">
        <v>89.743589743589595</v>
      </c>
      <c r="J581" s="57"/>
      <c r="K581" s="86">
        <v>1.2850000000000001</v>
      </c>
      <c r="L581" s="59" t="s">
        <v>4756</v>
      </c>
      <c r="M581" s="58">
        <v>1</v>
      </c>
      <c r="N581" s="62">
        <v>70.703125</v>
      </c>
      <c r="O581" s="62">
        <v>80.689655172413836</v>
      </c>
      <c r="P581" s="62"/>
      <c r="Q581" s="88">
        <v>2.3220000000000001</v>
      </c>
    </row>
    <row r="582" spans="1:17">
      <c r="A582" s="7" t="s">
        <v>4309</v>
      </c>
      <c r="B582" s="8" t="s">
        <v>40</v>
      </c>
      <c r="C582" s="63">
        <v>2</v>
      </c>
      <c r="D582" s="1" t="s">
        <v>15</v>
      </c>
      <c r="E582" s="97" t="s">
        <v>4313</v>
      </c>
      <c r="F582" s="56"/>
      <c r="G582" s="57">
        <v>0</v>
      </c>
      <c r="H582" s="61"/>
      <c r="I582" s="61"/>
      <c r="J582" s="57"/>
      <c r="K582" s="86"/>
      <c r="L582" s="59"/>
      <c r="M582" s="58">
        <v>0</v>
      </c>
      <c r="N582" s="62"/>
      <c r="O582" s="62"/>
      <c r="P582" s="58"/>
      <c r="Q582" s="88"/>
    </row>
    <row r="583" spans="1:17">
      <c r="A583" s="7" t="s">
        <v>4323</v>
      </c>
      <c r="B583" s="8" t="s">
        <v>40</v>
      </c>
      <c r="C583" s="63">
        <v>2</v>
      </c>
      <c r="D583" s="1" t="s">
        <v>15</v>
      </c>
      <c r="E583" s="97" t="s">
        <v>4327</v>
      </c>
      <c r="F583" s="56" t="s">
        <v>4755</v>
      </c>
      <c r="G583" s="57">
        <v>0</v>
      </c>
      <c r="H583" s="61"/>
      <c r="I583" s="61"/>
      <c r="J583" s="57"/>
      <c r="K583" s="86"/>
      <c r="L583" s="59" t="s">
        <v>4755</v>
      </c>
      <c r="M583" s="58">
        <v>0</v>
      </c>
      <c r="N583" s="62"/>
      <c r="O583" s="62"/>
      <c r="P583" s="58"/>
      <c r="Q583" s="88"/>
    </row>
    <row r="584" spans="1:17">
      <c r="A584" s="7" t="s">
        <v>4334</v>
      </c>
      <c r="B584" s="8" t="s">
        <v>13</v>
      </c>
      <c r="C584" s="63">
        <v>2</v>
      </c>
      <c r="D584" s="1" t="s">
        <v>15</v>
      </c>
      <c r="E584" s="97" t="s">
        <v>4339</v>
      </c>
      <c r="F584" s="56"/>
      <c r="G584" s="57">
        <v>0</v>
      </c>
      <c r="H584" s="57"/>
      <c r="I584" s="57"/>
      <c r="J584" s="57"/>
      <c r="K584" s="86"/>
      <c r="L584" s="59" t="s">
        <v>4755</v>
      </c>
      <c r="M584" s="58">
        <v>0</v>
      </c>
      <c r="N584" s="62"/>
      <c r="O584" s="62"/>
      <c r="P584" s="58"/>
      <c r="Q584" s="88"/>
    </row>
    <row r="585" spans="1:17">
      <c r="A585" s="7" t="s">
        <v>4340</v>
      </c>
      <c r="B585" s="8" t="s">
        <v>64</v>
      </c>
      <c r="C585" s="3">
        <v>68</v>
      </c>
      <c r="D585" s="1" t="s">
        <v>129</v>
      </c>
      <c r="E585" s="97" t="s">
        <v>4345</v>
      </c>
      <c r="F585" s="56"/>
      <c r="G585" s="57">
        <v>0</v>
      </c>
      <c r="H585" s="57"/>
      <c r="I585" s="57"/>
      <c r="J585" s="57"/>
      <c r="K585" s="86"/>
      <c r="L585" s="59" t="s">
        <v>4755</v>
      </c>
      <c r="M585" s="58">
        <v>0</v>
      </c>
      <c r="N585" s="62"/>
      <c r="O585" s="62"/>
      <c r="P585" s="58"/>
      <c r="Q585" s="88"/>
    </row>
    <row r="586" spans="1:17">
      <c r="A586" s="7" t="s">
        <v>4352</v>
      </c>
      <c r="B586" s="8" t="s">
        <v>13</v>
      </c>
      <c r="C586" s="63">
        <v>1</v>
      </c>
      <c r="D586" s="1" t="s">
        <v>34</v>
      </c>
      <c r="E586" s="97" t="s">
        <v>4357</v>
      </c>
      <c r="F586" s="56" t="s">
        <v>4755</v>
      </c>
      <c r="G586" s="57">
        <v>0</v>
      </c>
      <c r="H586" s="57"/>
      <c r="I586" s="57"/>
      <c r="J586" s="57"/>
      <c r="K586" s="86"/>
      <c r="L586" s="59" t="s">
        <v>4755</v>
      </c>
      <c r="M586" s="58">
        <v>0</v>
      </c>
      <c r="N586" s="62"/>
      <c r="O586" s="62"/>
      <c r="P586" s="58"/>
      <c r="Q586" s="88"/>
    </row>
    <row r="587" spans="1:17">
      <c r="A587" s="7" t="s">
        <v>4358</v>
      </c>
      <c r="B587" s="8" t="s">
        <v>104</v>
      </c>
      <c r="C587" s="3">
        <v>30</v>
      </c>
      <c r="D587" s="1" t="s">
        <v>377</v>
      </c>
      <c r="E587" s="97" t="s">
        <v>4363</v>
      </c>
      <c r="F587" s="56" t="s">
        <v>4756</v>
      </c>
      <c r="G587" s="57">
        <v>3</v>
      </c>
      <c r="H587" s="61">
        <v>94.22382671480176</v>
      </c>
      <c r="I587" s="61"/>
      <c r="J587" s="61">
        <v>90.082644628099189</v>
      </c>
      <c r="K587" s="86">
        <v>0.48017000000000004</v>
      </c>
      <c r="L587" s="59" t="s">
        <v>4756</v>
      </c>
      <c r="M587" s="58">
        <v>2</v>
      </c>
      <c r="N587" s="62">
        <v>96.484375</v>
      </c>
      <c r="O587" s="62"/>
      <c r="P587" s="62">
        <v>96.396396396396625</v>
      </c>
      <c r="Q587" s="88">
        <v>0.39365</v>
      </c>
    </row>
    <row r="588" spans="1:17">
      <c r="A588" s="7" t="s">
        <v>4364</v>
      </c>
      <c r="B588" s="8" t="s">
        <v>64</v>
      </c>
      <c r="C588" s="3">
        <v>32</v>
      </c>
      <c r="D588" s="1" t="s">
        <v>170</v>
      </c>
      <c r="E588" s="97" t="s">
        <v>4368</v>
      </c>
      <c r="F588" s="56" t="s">
        <v>4756</v>
      </c>
      <c r="G588" s="57">
        <v>0</v>
      </c>
      <c r="H588" s="57"/>
      <c r="I588" s="57"/>
      <c r="J588" s="57"/>
      <c r="K588" s="86"/>
      <c r="L588" s="59"/>
      <c r="M588" s="58">
        <v>0</v>
      </c>
      <c r="N588" s="62"/>
      <c r="O588" s="62"/>
      <c r="P588" s="58"/>
      <c r="Q588" s="88"/>
    </row>
    <row r="589" spans="1:17">
      <c r="A589" s="7" t="s">
        <v>4374</v>
      </c>
      <c r="B589" s="8" t="s">
        <v>64</v>
      </c>
      <c r="C589" s="3">
        <v>63</v>
      </c>
      <c r="D589" s="1" t="s">
        <v>66</v>
      </c>
      <c r="E589" s="97" t="s">
        <v>4379</v>
      </c>
      <c r="F589" s="56"/>
      <c r="G589" s="57">
        <v>0</v>
      </c>
      <c r="H589" s="57"/>
      <c r="I589" s="57"/>
      <c r="J589" s="57"/>
      <c r="K589" s="86"/>
      <c r="L589" s="59" t="s">
        <v>4756</v>
      </c>
      <c r="M589" s="58">
        <v>0</v>
      </c>
      <c r="N589" s="62"/>
      <c r="O589" s="62"/>
      <c r="P589" s="58"/>
      <c r="Q589" s="88"/>
    </row>
    <row r="590" spans="1:17">
      <c r="A590" s="7" t="s">
        <v>4380</v>
      </c>
      <c r="B590" s="8" t="s">
        <v>64</v>
      </c>
      <c r="C590" s="3">
        <v>41</v>
      </c>
      <c r="D590" s="1" t="s">
        <v>8</v>
      </c>
      <c r="E590" s="97" t="s">
        <v>4385</v>
      </c>
      <c r="F590" s="56" t="s">
        <v>4756</v>
      </c>
      <c r="G590" s="57">
        <v>1</v>
      </c>
      <c r="H590" s="61">
        <v>59.205776173285109</v>
      </c>
      <c r="I590" s="61"/>
      <c r="J590" s="61">
        <v>33.057851239669425</v>
      </c>
      <c r="K590" s="86">
        <v>4.6280000000000001</v>
      </c>
      <c r="L590" s="59" t="s">
        <v>4756</v>
      </c>
      <c r="M590" s="58">
        <v>2</v>
      </c>
      <c r="N590" s="62">
        <v>61.328125</v>
      </c>
      <c r="O590" s="62"/>
      <c r="P590" s="62">
        <v>42.342342342342334</v>
      </c>
      <c r="Q590" s="88">
        <v>4.4399999999999995</v>
      </c>
    </row>
    <row r="591" spans="1:17">
      <c r="A591" s="7" t="s">
        <v>4392</v>
      </c>
      <c r="B591" s="8" t="s">
        <v>13</v>
      </c>
      <c r="C591" s="63">
        <v>1</v>
      </c>
      <c r="D591" s="1" t="s">
        <v>34</v>
      </c>
      <c r="E591" s="97" t="s">
        <v>4397</v>
      </c>
      <c r="F591" s="56"/>
      <c r="G591" s="57">
        <v>0</v>
      </c>
      <c r="H591" s="57"/>
      <c r="I591" s="57"/>
      <c r="J591" s="57"/>
      <c r="K591" s="86"/>
      <c r="L591" s="59" t="s">
        <v>4756</v>
      </c>
      <c r="M591" s="58">
        <v>0</v>
      </c>
      <c r="N591" s="62"/>
      <c r="O591" s="62"/>
      <c r="P591" s="58"/>
      <c r="Q591" s="88"/>
    </row>
    <row r="592" spans="1:17">
      <c r="A592" s="7" t="s">
        <v>4398</v>
      </c>
      <c r="B592" s="8" t="s">
        <v>104</v>
      </c>
      <c r="C592" s="3">
        <v>62</v>
      </c>
      <c r="D592" s="1" t="s">
        <v>358</v>
      </c>
      <c r="E592" s="97" t="s">
        <v>4402</v>
      </c>
      <c r="F592" s="56" t="s">
        <v>4755</v>
      </c>
      <c r="G592" s="57">
        <v>1</v>
      </c>
      <c r="H592" s="61">
        <v>3.9711191335740068</v>
      </c>
      <c r="I592" s="61"/>
      <c r="J592" s="61">
        <v>0.82644628099173556</v>
      </c>
      <c r="K592" s="86">
        <v>100</v>
      </c>
      <c r="L592" s="59" t="s">
        <v>4755</v>
      </c>
      <c r="M592" s="58">
        <v>0</v>
      </c>
      <c r="N592" s="62"/>
      <c r="O592" s="62"/>
      <c r="P592" s="58"/>
      <c r="Q592" s="88"/>
    </row>
    <row r="593" spans="1:17">
      <c r="A593" s="7" t="s">
        <v>4403</v>
      </c>
      <c r="B593" s="8" t="s">
        <v>40</v>
      </c>
      <c r="C593" s="63">
        <v>1</v>
      </c>
      <c r="D593" s="1" t="s">
        <v>34</v>
      </c>
      <c r="E593" s="97" t="s">
        <v>4407</v>
      </c>
      <c r="F593" s="56"/>
      <c r="G593" s="57">
        <v>0</v>
      </c>
      <c r="H593" s="57"/>
      <c r="I593" s="57"/>
      <c r="J593" s="57"/>
      <c r="K593" s="86"/>
      <c r="L593" s="59" t="s">
        <v>4755</v>
      </c>
      <c r="M593" s="58">
        <v>0</v>
      </c>
      <c r="N593" s="62"/>
      <c r="O593" s="62"/>
      <c r="P593" s="58"/>
      <c r="Q593" s="88"/>
    </row>
    <row r="594" spans="1:17">
      <c r="A594" s="7" t="s">
        <v>4408</v>
      </c>
      <c r="B594" s="8" t="s">
        <v>64</v>
      </c>
      <c r="C594" s="3">
        <v>43</v>
      </c>
      <c r="D594" s="1" t="s">
        <v>15</v>
      </c>
      <c r="E594" s="97" t="s">
        <v>4413</v>
      </c>
      <c r="F594" s="56" t="s">
        <v>4756</v>
      </c>
      <c r="G594" s="57">
        <v>1</v>
      </c>
      <c r="H594" s="61">
        <v>98.555956678700738</v>
      </c>
      <c r="I594" s="61"/>
      <c r="J594" s="61">
        <v>98.347107438016508</v>
      </c>
      <c r="K594" s="86">
        <v>0.18840000000000001</v>
      </c>
      <c r="L594" s="59"/>
      <c r="M594" s="58">
        <v>0</v>
      </c>
      <c r="N594" s="62"/>
      <c r="O594" s="62"/>
      <c r="P594" s="58"/>
      <c r="Q594" s="88"/>
    </row>
    <row r="595" spans="1:17">
      <c r="A595" s="7" t="s">
        <v>4414</v>
      </c>
      <c r="B595" s="8" t="s">
        <v>64</v>
      </c>
      <c r="C595" s="3">
        <v>47</v>
      </c>
      <c r="D595" s="1" t="s">
        <v>66</v>
      </c>
      <c r="E595" s="97" t="s">
        <v>4419</v>
      </c>
      <c r="F595" s="56" t="s">
        <v>4756</v>
      </c>
      <c r="G595" s="57">
        <v>0</v>
      </c>
      <c r="H595" s="61"/>
      <c r="I595" s="61"/>
      <c r="J595" s="57"/>
      <c r="K595" s="86"/>
      <c r="L595" s="59" t="s">
        <v>4756</v>
      </c>
      <c r="M595" s="58">
        <v>0</v>
      </c>
      <c r="N595" s="62"/>
      <c r="O595" s="62"/>
      <c r="P595" s="58"/>
      <c r="Q595" s="88"/>
    </row>
    <row r="596" spans="1:17">
      <c r="A596" s="7" t="s">
        <v>4425</v>
      </c>
      <c r="B596" s="8" t="s">
        <v>40</v>
      </c>
      <c r="C596" s="63">
        <v>2</v>
      </c>
      <c r="D596" s="1" t="s">
        <v>15</v>
      </c>
      <c r="E596" s="97" t="s">
        <v>4430</v>
      </c>
      <c r="F596" s="56"/>
      <c r="G596" s="57">
        <v>0</v>
      </c>
      <c r="H596" s="57"/>
      <c r="I596" s="57"/>
      <c r="J596" s="57"/>
      <c r="K596" s="86"/>
      <c r="L596" s="59"/>
      <c r="M596" s="58">
        <v>0</v>
      </c>
      <c r="N596" s="62"/>
      <c r="O596" s="62"/>
      <c r="P596" s="58"/>
      <c r="Q596" s="88"/>
    </row>
    <row r="597" spans="1:17">
      <c r="A597" s="7" t="s">
        <v>4431</v>
      </c>
      <c r="B597" s="8" t="s">
        <v>104</v>
      </c>
      <c r="C597" s="3">
        <v>58</v>
      </c>
      <c r="D597" s="1" t="s">
        <v>170</v>
      </c>
      <c r="E597" s="97" t="s">
        <v>4435</v>
      </c>
      <c r="F597" s="56" t="s">
        <v>4756</v>
      </c>
      <c r="G597" s="57">
        <v>1</v>
      </c>
      <c r="H597" s="61">
        <v>64.259927797833825</v>
      </c>
      <c r="I597" s="61"/>
      <c r="J597" s="61">
        <v>42.148760330578554</v>
      </c>
      <c r="K597" s="86">
        <v>3.032</v>
      </c>
      <c r="L597" s="59"/>
      <c r="M597" s="58">
        <v>0</v>
      </c>
      <c r="N597" s="62"/>
      <c r="O597" s="62"/>
      <c r="P597" s="58"/>
      <c r="Q597" s="88"/>
    </row>
    <row r="598" spans="1:17">
      <c r="A598" s="7" t="s">
        <v>4436</v>
      </c>
      <c r="B598" s="8" t="s">
        <v>64</v>
      </c>
      <c r="C598" s="3">
        <v>51</v>
      </c>
      <c r="D598" s="1" t="s">
        <v>79</v>
      </c>
      <c r="E598" s="97" t="s">
        <v>4440</v>
      </c>
      <c r="F598" s="56" t="s">
        <v>4755</v>
      </c>
      <c r="G598" s="57">
        <v>1</v>
      </c>
      <c r="H598" s="61">
        <v>45.126353790613706</v>
      </c>
      <c r="I598" s="61"/>
      <c r="J598" s="61">
        <v>11.570247933884298</v>
      </c>
      <c r="K598" s="86">
        <v>82.2</v>
      </c>
      <c r="L598" s="59" t="s">
        <v>4755</v>
      </c>
      <c r="M598" s="58">
        <v>1</v>
      </c>
      <c r="N598" s="62">
        <v>44.921875</v>
      </c>
      <c r="O598" s="62"/>
      <c r="P598" s="62">
        <v>11.711711711711709</v>
      </c>
      <c r="Q598" s="88">
        <v>73.7</v>
      </c>
    </row>
    <row r="599" spans="1:17">
      <c r="A599" s="7" t="s">
        <v>4441</v>
      </c>
      <c r="B599" s="8" t="s">
        <v>40</v>
      </c>
      <c r="C599" s="63">
        <v>2</v>
      </c>
      <c r="D599" s="1" t="s">
        <v>15</v>
      </c>
      <c r="E599" s="97" t="s">
        <v>4446</v>
      </c>
      <c r="F599" s="56" t="s">
        <v>4756</v>
      </c>
      <c r="G599" s="57">
        <v>1</v>
      </c>
      <c r="H599" s="61">
        <v>71.480144404332123</v>
      </c>
      <c r="I599" s="61">
        <v>83.974358974358879</v>
      </c>
      <c r="J599" s="57"/>
      <c r="K599" s="86">
        <v>2.1680000000000001</v>
      </c>
      <c r="L599" s="59" t="s">
        <v>4756</v>
      </c>
      <c r="M599" s="58">
        <v>1</v>
      </c>
      <c r="N599" s="62">
        <v>68.359375</v>
      </c>
      <c r="O599" s="62">
        <v>79.310344827586249</v>
      </c>
      <c r="P599" s="62"/>
      <c r="Q599" s="88">
        <v>2.6640000000000001</v>
      </c>
    </row>
    <row r="600" spans="1:17">
      <c r="A600" s="7" t="s">
        <v>4469</v>
      </c>
      <c r="B600" s="8" t="s">
        <v>13</v>
      </c>
      <c r="C600" s="63">
        <v>2</v>
      </c>
      <c r="D600" s="1" t="s">
        <v>15</v>
      </c>
      <c r="E600" s="97" t="s">
        <v>4473</v>
      </c>
      <c r="F600" s="56" t="s">
        <v>4755</v>
      </c>
      <c r="G600" s="57">
        <v>1</v>
      </c>
      <c r="H600" s="61">
        <v>26.71480144404336</v>
      </c>
      <c r="I600" s="61">
        <v>42.948717948717999</v>
      </c>
      <c r="J600" s="57"/>
      <c r="K600" s="86">
        <v>99.43</v>
      </c>
      <c r="L600" s="59" t="s">
        <v>4755</v>
      </c>
      <c r="M600" s="58">
        <v>1</v>
      </c>
      <c r="N600" s="62">
        <v>30.46875</v>
      </c>
      <c r="O600" s="62">
        <v>50.344827586206925</v>
      </c>
      <c r="P600" s="62"/>
      <c r="Q600" s="88">
        <v>99.3</v>
      </c>
    </row>
    <row r="601" spans="1:17">
      <c r="A601" s="7" t="s">
        <v>4474</v>
      </c>
      <c r="B601" s="8" t="s">
        <v>40</v>
      </c>
      <c r="C601" s="63">
        <v>2</v>
      </c>
      <c r="D601" s="1" t="s">
        <v>15</v>
      </c>
      <c r="E601" s="97" t="s">
        <v>4479</v>
      </c>
      <c r="F601" s="56" t="s">
        <v>4755</v>
      </c>
      <c r="G601" s="57">
        <v>0</v>
      </c>
      <c r="H601" s="57"/>
      <c r="I601" s="57"/>
      <c r="J601" s="57"/>
      <c r="K601" s="86"/>
      <c r="L601" s="59" t="s">
        <v>4755</v>
      </c>
      <c r="M601" s="58">
        <v>1</v>
      </c>
      <c r="N601" s="62">
        <v>28.125</v>
      </c>
      <c r="O601" s="62">
        <v>46.206896551724164</v>
      </c>
      <c r="P601" s="62"/>
      <c r="Q601" s="88">
        <v>99.43</v>
      </c>
    </row>
    <row r="602" spans="1:17">
      <c r="A602" s="7" t="s">
        <v>4484</v>
      </c>
      <c r="B602" s="8" t="s">
        <v>40</v>
      </c>
      <c r="C602" s="63">
        <v>2</v>
      </c>
      <c r="D602" s="1" t="s">
        <v>15</v>
      </c>
      <c r="E602" s="97" t="s">
        <v>4489</v>
      </c>
      <c r="F602" s="56"/>
      <c r="G602" s="57">
        <v>0</v>
      </c>
      <c r="H602" s="57"/>
      <c r="I602" s="57"/>
      <c r="J602" s="57"/>
      <c r="K602" s="86"/>
      <c r="L602" s="59" t="s">
        <v>4755</v>
      </c>
      <c r="M602" s="58">
        <v>2</v>
      </c>
      <c r="N602" s="62">
        <v>2.34375</v>
      </c>
      <c r="O602" s="62">
        <v>4.1379310344827589</v>
      </c>
      <c r="P602" s="62"/>
      <c r="Q602" s="88">
        <v>99.995000000000005</v>
      </c>
    </row>
    <row r="603" spans="1:17">
      <c r="A603" s="7" t="s">
        <v>4499</v>
      </c>
      <c r="B603" s="8" t="s">
        <v>40</v>
      </c>
      <c r="C603" s="63">
        <v>2</v>
      </c>
      <c r="D603" s="1" t="s">
        <v>15</v>
      </c>
      <c r="E603" s="97" t="s">
        <v>4504</v>
      </c>
      <c r="F603" s="56"/>
      <c r="G603" s="57">
        <v>0</v>
      </c>
      <c r="H603" s="57"/>
      <c r="I603" s="57"/>
      <c r="J603" s="57"/>
      <c r="K603" s="86"/>
      <c r="L603" s="59"/>
      <c r="M603" s="58">
        <v>0</v>
      </c>
      <c r="N603" s="62"/>
      <c r="O603" s="62"/>
      <c r="P603" s="58"/>
      <c r="Q603" s="88"/>
    </row>
    <row r="604" spans="1:17">
      <c r="A604" s="7" t="s">
        <v>4505</v>
      </c>
      <c r="B604" s="8" t="s">
        <v>697</v>
      </c>
      <c r="C604" s="3">
        <v>26</v>
      </c>
      <c r="D604" s="1" t="s">
        <v>170</v>
      </c>
      <c r="E604" s="97" t="s">
        <v>4509</v>
      </c>
      <c r="F604" s="56" t="s">
        <v>4756</v>
      </c>
      <c r="G604" s="57">
        <v>1</v>
      </c>
      <c r="H604" s="61">
        <v>90.974729241877526</v>
      </c>
      <c r="I604" s="61"/>
      <c r="J604" s="61">
        <v>84.297520661157066</v>
      </c>
      <c r="K604" s="86">
        <v>0.5716</v>
      </c>
      <c r="L604" s="59"/>
      <c r="M604" s="58">
        <v>0</v>
      </c>
      <c r="N604" s="62"/>
      <c r="O604" s="62"/>
      <c r="P604" s="58"/>
      <c r="Q604" s="88"/>
    </row>
    <row r="605" spans="1:17">
      <c r="A605" s="7" t="s">
        <v>4510</v>
      </c>
      <c r="B605" s="8" t="s">
        <v>40</v>
      </c>
      <c r="C605" s="63">
        <v>2</v>
      </c>
      <c r="D605" s="1" t="s">
        <v>15</v>
      </c>
      <c r="E605" s="97" t="s">
        <v>4515</v>
      </c>
      <c r="F605" s="56" t="s">
        <v>4756</v>
      </c>
      <c r="G605" s="57">
        <v>0</v>
      </c>
      <c r="H605" s="57"/>
      <c r="I605" s="57"/>
      <c r="J605" s="57"/>
      <c r="K605" s="86"/>
      <c r="L605" s="59"/>
      <c r="M605" s="58">
        <v>0</v>
      </c>
      <c r="N605" s="62"/>
      <c r="O605" s="62"/>
      <c r="P605" s="58"/>
      <c r="Q605" s="88"/>
    </row>
    <row r="606" spans="1:17">
      <c r="A606" s="7" t="s">
        <v>4522</v>
      </c>
      <c r="B606" s="8" t="s">
        <v>64</v>
      </c>
      <c r="C606" s="3">
        <v>51</v>
      </c>
      <c r="D606" s="1" t="s">
        <v>170</v>
      </c>
      <c r="E606" s="97" t="s">
        <v>4527</v>
      </c>
      <c r="F606" s="56" t="s">
        <v>4756</v>
      </c>
      <c r="G606" s="57">
        <v>0</v>
      </c>
      <c r="H606" s="61"/>
      <c r="I606" s="61"/>
      <c r="J606" s="57"/>
      <c r="K606" s="86"/>
      <c r="L606" s="59" t="s">
        <v>4756</v>
      </c>
      <c r="M606" s="58">
        <v>1</v>
      </c>
      <c r="N606" s="62">
        <v>85.9375</v>
      </c>
      <c r="O606" s="62"/>
      <c r="P606" s="62">
        <v>79.279279279279379</v>
      </c>
      <c r="Q606" s="88">
        <v>1.097</v>
      </c>
    </row>
    <row r="607" spans="1:17">
      <c r="A607" s="7" t="s">
        <v>4534</v>
      </c>
      <c r="B607" s="8" t="s">
        <v>40</v>
      </c>
      <c r="C607" s="63">
        <v>2</v>
      </c>
      <c r="D607" s="1" t="s">
        <v>15</v>
      </c>
      <c r="E607" s="97" t="s">
        <v>4538</v>
      </c>
      <c r="F607" s="56"/>
      <c r="G607" s="57">
        <v>0</v>
      </c>
      <c r="H607" s="61"/>
      <c r="I607" s="61"/>
      <c r="J607" s="57"/>
      <c r="K607" s="86"/>
      <c r="L607" s="59" t="s">
        <v>4755</v>
      </c>
      <c r="M607" s="58">
        <v>0</v>
      </c>
      <c r="N607" s="62"/>
      <c r="O607" s="62"/>
      <c r="P607" s="58"/>
      <c r="Q607" s="88"/>
    </row>
    <row r="608" spans="1:17">
      <c r="A608" s="7" t="s">
        <v>4545</v>
      </c>
      <c r="B608" s="8" t="s">
        <v>64</v>
      </c>
      <c r="C608" s="3">
        <v>60</v>
      </c>
      <c r="D608" s="1" t="s">
        <v>170</v>
      </c>
      <c r="E608" s="97" t="s">
        <v>4550</v>
      </c>
      <c r="F608" s="56" t="s">
        <v>4756</v>
      </c>
      <c r="G608" s="57">
        <v>2</v>
      </c>
      <c r="H608" s="61">
        <v>53.790613718411493</v>
      </c>
      <c r="I608" s="61"/>
      <c r="J608" s="61">
        <v>25.619834710743802</v>
      </c>
      <c r="K608" s="86">
        <v>9.8335000000000008</v>
      </c>
      <c r="L608" s="59" t="s">
        <v>4756</v>
      </c>
      <c r="M608" s="58">
        <v>2</v>
      </c>
      <c r="N608" s="62">
        <v>51.953125</v>
      </c>
      <c r="O608" s="62"/>
      <c r="P608" s="62">
        <v>24.324324324324319</v>
      </c>
      <c r="Q608" s="88">
        <v>8.6125000000000007</v>
      </c>
    </row>
    <row r="609" spans="1:17">
      <c r="A609" s="7" t="s">
        <v>4545</v>
      </c>
      <c r="B609" s="8" t="s">
        <v>64</v>
      </c>
      <c r="C609" s="3">
        <v>61</v>
      </c>
      <c r="D609" s="1" t="s">
        <v>652</v>
      </c>
      <c r="E609" s="97" t="s">
        <v>4551</v>
      </c>
      <c r="F609" s="56" t="s">
        <v>4755</v>
      </c>
      <c r="G609" s="57">
        <v>0</v>
      </c>
      <c r="H609" s="57"/>
      <c r="I609" s="57"/>
      <c r="J609" s="57"/>
      <c r="K609" s="86"/>
      <c r="L609" s="59" t="s">
        <v>4755</v>
      </c>
      <c r="M609" s="58">
        <v>0</v>
      </c>
      <c r="N609" s="62"/>
      <c r="O609" s="62"/>
      <c r="P609" s="58"/>
      <c r="Q609" s="88"/>
    </row>
    <row r="610" spans="1:17">
      <c r="A610" s="7" t="s">
        <v>4552</v>
      </c>
      <c r="B610" s="8" t="s">
        <v>104</v>
      </c>
      <c r="C610" s="3">
        <v>23</v>
      </c>
      <c r="D610" s="1" t="s">
        <v>8</v>
      </c>
      <c r="E610" s="97" t="s">
        <v>4556</v>
      </c>
      <c r="F610" s="56"/>
      <c r="G610" s="57">
        <v>0</v>
      </c>
      <c r="H610" s="57"/>
      <c r="I610" s="57"/>
      <c r="J610" s="57"/>
      <c r="K610" s="86"/>
      <c r="L610" s="59" t="s">
        <v>4756</v>
      </c>
      <c r="M610" s="58">
        <v>0</v>
      </c>
      <c r="N610" s="62"/>
      <c r="O610" s="62"/>
      <c r="P610" s="58"/>
      <c r="Q610" s="88"/>
    </row>
    <row r="611" spans="1:17">
      <c r="A611" s="7" t="s">
        <v>4557</v>
      </c>
      <c r="B611" s="8" t="s">
        <v>13</v>
      </c>
      <c r="C611" s="63">
        <v>2</v>
      </c>
      <c r="D611" s="1" t="s">
        <v>15</v>
      </c>
      <c r="E611" s="97" t="s">
        <v>4562</v>
      </c>
      <c r="F611" s="56" t="s">
        <v>4755</v>
      </c>
      <c r="G611" s="57">
        <v>0</v>
      </c>
      <c r="H611" s="57"/>
      <c r="I611" s="57"/>
      <c r="J611" s="57"/>
      <c r="K611" s="86"/>
      <c r="L611" s="59" t="s">
        <v>4755</v>
      </c>
      <c r="M611" s="58">
        <v>0</v>
      </c>
      <c r="N611" s="62"/>
      <c r="O611" s="62"/>
      <c r="P611" s="58"/>
      <c r="Q611" s="88"/>
    </row>
    <row r="612" spans="1:17">
      <c r="A612" s="7" t="s">
        <v>4563</v>
      </c>
      <c r="B612" s="8" t="s">
        <v>64</v>
      </c>
      <c r="C612" s="63">
        <v>2</v>
      </c>
      <c r="D612" s="1" t="s">
        <v>15</v>
      </c>
      <c r="E612" s="97" t="s">
        <v>4568</v>
      </c>
      <c r="F612" s="56" t="s">
        <v>4756</v>
      </c>
      <c r="G612" s="57">
        <v>0</v>
      </c>
      <c r="H612" s="61"/>
      <c r="I612" s="61"/>
      <c r="J612" s="57"/>
      <c r="K612" s="86"/>
      <c r="L612" s="59" t="s">
        <v>4756</v>
      </c>
      <c r="M612" s="58">
        <v>0</v>
      </c>
      <c r="N612" s="62"/>
      <c r="O612" s="62"/>
      <c r="P612" s="58"/>
      <c r="Q612" s="88"/>
    </row>
    <row r="613" spans="1:17">
      <c r="A613" s="7" t="s">
        <v>4569</v>
      </c>
      <c r="B613" s="8" t="s">
        <v>64</v>
      </c>
      <c r="C613" s="3">
        <v>87</v>
      </c>
      <c r="D613" s="1" t="s">
        <v>66</v>
      </c>
      <c r="E613" s="97" t="s">
        <v>4573</v>
      </c>
      <c r="F613" s="56" t="s">
        <v>4756</v>
      </c>
      <c r="G613" s="57">
        <v>1</v>
      </c>
      <c r="H613" s="61">
        <v>97.472924187725994</v>
      </c>
      <c r="I613" s="61"/>
      <c r="J613" s="61">
        <v>95.867768595041312</v>
      </c>
      <c r="K613" s="86">
        <v>0.28149999999999997</v>
      </c>
      <c r="L613" s="59" t="s">
        <v>4756</v>
      </c>
      <c r="M613" s="58">
        <v>0</v>
      </c>
      <c r="N613" s="62"/>
      <c r="O613" s="62"/>
      <c r="P613" s="58"/>
      <c r="Q613" s="88"/>
    </row>
    <row r="614" spans="1:17">
      <c r="A614" s="7" t="s">
        <v>4574</v>
      </c>
      <c r="B614" s="8" t="s">
        <v>40</v>
      </c>
      <c r="C614" s="63">
        <v>2</v>
      </c>
      <c r="D614" s="1" t="s">
        <v>15</v>
      </c>
      <c r="E614" s="97" t="s">
        <v>4579</v>
      </c>
      <c r="F614" s="56" t="s">
        <v>4755</v>
      </c>
      <c r="G614" s="57">
        <v>0</v>
      </c>
      <c r="H614" s="61"/>
      <c r="I614" s="61"/>
      <c r="J614" s="57"/>
      <c r="K614" s="86"/>
      <c r="L614" s="59" t="s">
        <v>4755</v>
      </c>
      <c r="M614" s="58">
        <v>0</v>
      </c>
      <c r="N614" s="62"/>
      <c r="O614" s="62"/>
      <c r="P614" s="58"/>
      <c r="Q614" s="88"/>
    </row>
    <row r="615" spans="1:17">
      <c r="A615" s="7" t="s">
        <v>4580</v>
      </c>
      <c r="B615" s="8" t="s">
        <v>13</v>
      </c>
      <c r="C615" s="63">
        <v>2</v>
      </c>
      <c r="D615" s="1" t="s">
        <v>15</v>
      </c>
      <c r="E615" s="97" t="s">
        <v>4585</v>
      </c>
      <c r="F615" s="56"/>
      <c r="G615" s="57">
        <v>0</v>
      </c>
      <c r="H615" s="57"/>
      <c r="I615" s="57"/>
      <c r="J615" s="57"/>
      <c r="K615" s="86"/>
      <c r="L615" s="59" t="s">
        <v>4756</v>
      </c>
      <c r="M615" s="58">
        <v>0</v>
      </c>
      <c r="N615" s="62"/>
      <c r="O615" s="62"/>
      <c r="P615" s="58"/>
      <c r="Q615" s="88"/>
    </row>
    <row r="616" spans="1:17">
      <c r="A616" s="7" t="s">
        <v>4586</v>
      </c>
      <c r="B616" s="8" t="s">
        <v>27</v>
      </c>
      <c r="C616" s="63">
        <v>2</v>
      </c>
      <c r="D616" s="1" t="s">
        <v>15</v>
      </c>
      <c r="E616" s="97" t="s">
        <v>4591</v>
      </c>
      <c r="F616" s="56" t="s">
        <v>4755</v>
      </c>
      <c r="G616" s="57">
        <v>0</v>
      </c>
      <c r="H616" s="61"/>
      <c r="I616" s="61"/>
      <c r="J616" s="57"/>
      <c r="K616" s="86"/>
      <c r="L616" s="59"/>
      <c r="M616" s="58">
        <v>0</v>
      </c>
      <c r="N616" s="62"/>
      <c r="O616" s="62"/>
      <c r="P616" s="58"/>
      <c r="Q616" s="88"/>
    </row>
    <row r="617" spans="1:17">
      <c r="A617" s="7" t="s">
        <v>4604</v>
      </c>
      <c r="B617" s="8" t="s">
        <v>155</v>
      </c>
      <c r="C617" s="3">
        <v>59</v>
      </c>
      <c r="D617" s="1" t="s">
        <v>129</v>
      </c>
      <c r="E617" s="97" t="s">
        <v>4609</v>
      </c>
      <c r="F617" s="56" t="s">
        <v>4756</v>
      </c>
      <c r="G617" s="57">
        <v>0</v>
      </c>
      <c r="H617" s="57"/>
      <c r="I617" s="57"/>
      <c r="J617" s="57"/>
      <c r="K617" s="86"/>
      <c r="L617" s="59"/>
      <c r="M617" s="58">
        <v>0</v>
      </c>
      <c r="N617" s="62"/>
      <c r="O617" s="62"/>
      <c r="P617" s="58"/>
      <c r="Q617" s="88"/>
    </row>
    <row r="618" spans="1:17">
      <c r="A618" s="7" t="s">
        <v>4604</v>
      </c>
      <c r="B618" s="8" t="s">
        <v>155</v>
      </c>
      <c r="C618" s="3">
        <v>60</v>
      </c>
      <c r="D618" s="1" t="s">
        <v>66</v>
      </c>
      <c r="E618" s="97" t="s">
        <v>4608</v>
      </c>
      <c r="F618" s="56" t="s">
        <v>4756</v>
      </c>
      <c r="G618" s="57">
        <v>1</v>
      </c>
      <c r="H618" s="61">
        <v>48.014440433212968</v>
      </c>
      <c r="I618" s="61"/>
      <c r="J618" s="61">
        <v>16.528925619834713</v>
      </c>
      <c r="K618" s="86">
        <v>36.049999999999997</v>
      </c>
      <c r="L618" s="59" t="s">
        <v>4756</v>
      </c>
      <c r="M618" s="58">
        <v>0</v>
      </c>
      <c r="N618" s="62"/>
      <c r="O618" s="62"/>
      <c r="P618" s="58"/>
      <c r="Q618" s="88"/>
    </row>
    <row r="619" spans="1:17">
      <c r="A619" s="7" t="s">
        <v>4610</v>
      </c>
      <c r="B619" s="8" t="s">
        <v>64</v>
      </c>
      <c r="C619" s="3">
        <v>61</v>
      </c>
      <c r="D619" s="1" t="s">
        <v>66</v>
      </c>
      <c r="E619" s="97" t="s">
        <v>4615</v>
      </c>
      <c r="F619" s="56" t="s">
        <v>4756</v>
      </c>
      <c r="G619" s="57">
        <v>1</v>
      </c>
      <c r="H619" s="61">
        <v>50.90252707581223</v>
      </c>
      <c r="I619" s="61"/>
      <c r="J619" s="61">
        <v>20.66115702479339</v>
      </c>
      <c r="K619" s="86">
        <v>17.329999999999998</v>
      </c>
      <c r="L619" s="59" t="s">
        <v>4756</v>
      </c>
      <c r="M619" s="58">
        <v>1</v>
      </c>
      <c r="N619" s="62">
        <v>48.828125</v>
      </c>
      <c r="O619" s="62"/>
      <c r="P619" s="62">
        <v>18.918918918918916</v>
      </c>
      <c r="Q619" s="88">
        <v>14.46</v>
      </c>
    </row>
    <row r="620" spans="1:17">
      <c r="A620" s="7" t="s">
        <v>4616</v>
      </c>
      <c r="B620" s="8" t="s">
        <v>64</v>
      </c>
      <c r="C620" s="3">
        <v>29</v>
      </c>
      <c r="D620" s="1" t="s">
        <v>15</v>
      </c>
      <c r="E620" s="97" t="s">
        <v>4620</v>
      </c>
      <c r="F620" s="56" t="s">
        <v>4755</v>
      </c>
      <c r="G620" s="57">
        <v>0</v>
      </c>
      <c r="H620" s="57"/>
      <c r="I620" s="57"/>
      <c r="J620" s="57"/>
      <c r="K620" s="86"/>
      <c r="L620" s="59"/>
      <c r="M620" s="58">
        <v>0</v>
      </c>
      <c r="N620" s="62"/>
      <c r="O620" s="62"/>
      <c r="P620" s="58"/>
      <c r="Q620" s="88"/>
    </row>
    <row r="621" spans="1:17">
      <c r="A621" s="7" t="s">
        <v>4621</v>
      </c>
      <c r="B621" s="8" t="s">
        <v>482</v>
      </c>
      <c r="C621" s="63">
        <v>2</v>
      </c>
      <c r="D621" s="1" t="s">
        <v>15</v>
      </c>
      <c r="E621" s="97" t="s">
        <v>4626</v>
      </c>
      <c r="F621" s="56" t="s">
        <v>4755</v>
      </c>
      <c r="G621" s="57">
        <v>0</v>
      </c>
      <c r="H621" s="57"/>
      <c r="I621" s="57"/>
      <c r="J621" s="57"/>
      <c r="K621" s="86"/>
      <c r="L621" s="59" t="s">
        <v>4755</v>
      </c>
      <c r="M621" s="58">
        <v>0</v>
      </c>
      <c r="N621" s="62"/>
      <c r="O621" s="62"/>
      <c r="P621" s="58"/>
      <c r="Q621" s="88"/>
    </row>
    <row r="622" spans="1:17">
      <c r="A622" s="7" t="s">
        <v>4627</v>
      </c>
      <c r="B622" s="8" t="s">
        <v>104</v>
      </c>
      <c r="C622" s="63">
        <v>2</v>
      </c>
      <c r="D622" s="1" t="s">
        <v>15</v>
      </c>
      <c r="E622" s="97" t="s">
        <v>4632</v>
      </c>
      <c r="F622" s="56" t="s">
        <v>4755</v>
      </c>
      <c r="G622" s="57">
        <v>2</v>
      </c>
      <c r="H622" s="61">
        <v>4.3321299638989164</v>
      </c>
      <c r="I622" s="61">
        <v>7.0512820512820529</v>
      </c>
      <c r="J622" s="57"/>
      <c r="K622" s="86">
        <v>100</v>
      </c>
      <c r="L622" s="59" t="s">
        <v>4755</v>
      </c>
      <c r="M622" s="58">
        <v>2</v>
      </c>
      <c r="N622" s="62">
        <v>28.515625</v>
      </c>
      <c r="O622" s="62">
        <v>46.896551724137957</v>
      </c>
      <c r="P622" s="62"/>
      <c r="Q622" s="88">
        <v>99.424999999999997</v>
      </c>
    </row>
    <row r="623" spans="1:17">
      <c r="A623" s="7" t="s">
        <v>4633</v>
      </c>
      <c r="B623" s="8" t="s">
        <v>104</v>
      </c>
      <c r="C623" s="3">
        <v>25</v>
      </c>
      <c r="D623" s="1" t="s">
        <v>8</v>
      </c>
      <c r="E623" s="97" t="s">
        <v>4638</v>
      </c>
      <c r="F623" s="56" t="s">
        <v>4756</v>
      </c>
      <c r="G623" s="57">
        <v>0</v>
      </c>
      <c r="H623" s="57"/>
      <c r="I623" s="57"/>
      <c r="J623" s="57"/>
      <c r="K623" s="86"/>
      <c r="L623" s="59"/>
      <c r="M623" s="58">
        <v>0</v>
      </c>
      <c r="N623" s="62"/>
      <c r="O623" s="62"/>
      <c r="P623" s="58"/>
      <c r="Q623" s="88"/>
    </row>
    <row r="624" spans="1:17">
      <c r="A624" s="7" t="s">
        <v>4639</v>
      </c>
      <c r="B624" s="8" t="s">
        <v>40</v>
      </c>
      <c r="C624" s="63">
        <v>2</v>
      </c>
      <c r="D624" s="1" t="s">
        <v>15</v>
      </c>
      <c r="E624" s="97" t="s">
        <v>4644</v>
      </c>
      <c r="F624" s="56" t="s">
        <v>4755</v>
      </c>
      <c r="G624" s="57">
        <v>0</v>
      </c>
      <c r="H624" s="57"/>
      <c r="I624" s="57"/>
      <c r="J624" s="57"/>
      <c r="K624" s="86"/>
      <c r="L624" s="59" t="s">
        <v>4755</v>
      </c>
      <c r="M624" s="58">
        <v>0</v>
      </c>
      <c r="N624" s="62"/>
      <c r="O624" s="62"/>
      <c r="P624" s="58"/>
      <c r="Q624" s="88"/>
    </row>
    <row r="625" spans="1:17">
      <c r="A625" s="7" t="s">
        <v>4651</v>
      </c>
      <c r="B625" s="8" t="s">
        <v>64</v>
      </c>
      <c r="C625" s="3">
        <v>20</v>
      </c>
      <c r="D625" s="1" t="s">
        <v>177</v>
      </c>
      <c r="E625" s="97" t="s">
        <v>4655</v>
      </c>
      <c r="F625" s="56" t="s">
        <v>4756</v>
      </c>
      <c r="G625" s="57">
        <v>0</v>
      </c>
      <c r="H625" s="57"/>
      <c r="I625" s="57"/>
      <c r="J625" s="57"/>
      <c r="K625" s="86"/>
      <c r="L625" s="59" t="s">
        <v>4756</v>
      </c>
      <c r="M625" s="58">
        <v>0</v>
      </c>
      <c r="N625" s="62"/>
      <c r="O625" s="62"/>
      <c r="P625" s="58"/>
      <c r="Q625" s="88"/>
    </row>
    <row r="626" spans="1:17">
      <c r="A626" s="7" t="s">
        <v>4651</v>
      </c>
      <c r="B626" s="8" t="s">
        <v>64</v>
      </c>
      <c r="C626" s="3">
        <v>21</v>
      </c>
      <c r="D626" s="1" t="s">
        <v>66</v>
      </c>
      <c r="E626" s="97" t="s">
        <v>4656</v>
      </c>
      <c r="F626" s="56"/>
      <c r="G626" s="57">
        <v>0</v>
      </c>
      <c r="H626" s="57"/>
      <c r="I626" s="57"/>
      <c r="J626" s="57"/>
      <c r="K626" s="86"/>
      <c r="L626" s="59" t="s">
        <v>4756</v>
      </c>
      <c r="M626" s="58">
        <v>0</v>
      </c>
      <c r="N626" s="62"/>
      <c r="O626" s="62"/>
      <c r="P626" s="58"/>
      <c r="Q626" s="88"/>
    </row>
    <row r="627" spans="1:17">
      <c r="A627" s="7" t="s">
        <v>4657</v>
      </c>
      <c r="B627" s="8" t="s">
        <v>64</v>
      </c>
      <c r="C627" s="63">
        <v>2</v>
      </c>
      <c r="D627" s="1" t="s">
        <v>15</v>
      </c>
      <c r="E627" s="97" t="s">
        <v>4662</v>
      </c>
      <c r="F627" s="56" t="s">
        <v>4755</v>
      </c>
      <c r="G627" s="57">
        <v>2</v>
      </c>
      <c r="H627" s="61">
        <v>43.682310469314075</v>
      </c>
      <c r="I627" s="61">
        <v>71.153846153846175</v>
      </c>
      <c r="J627" s="57"/>
      <c r="K627" s="86">
        <v>89.800000000000011</v>
      </c>
      <c r="L627" s="59" t="s">
        <v>4755</v>
      </c>
      <c r="M627" s="58">
        <v>2</v>
      </c>
      <c r="N627" s="62">
        <v>42.578125</v>
      </c>
      <c r="O627" s="62">
        <v>69.655172413793139</v>
      </c>
      <c r="P627" s="62"/>
      <c r="Q627" s="88">
        <v>83.08</v>
      </c>
    </row>
    <row r="628" spans="1:17">
      <c r="A628" s="7" t="s">
        <v>4663</v>
      </c>
      <c r="B628" s="8" t="s">
        <v>64</v>
      </c>
      <c r="C628" s="3">
        <v>19</v>
      </c>
      <c r="D628" s="1" t="s">
        <v>231</v>
      </c>
      <c r="E628" s="97" t="s">
        <v>4667</v>
      </c>
      <c r="F628" s="56" t="s">
        <v>4756</v>
      </c>
      <c r="G628" s="57">
        <v>0</v>
      </c>
      <c r="H628" s="57"/>
      <c r="I628" s="57"/>
      <c r="J628" s="57"/>
      <c r="K628" s="86"/>
      <c r="L628" s="59" t="s">
        <v>4756</v>
      </c>
      <c r="M628" s="58">
        <v>0</v>
      </c>
      <c r="N628" s="62"/>
      <c r="O628" s="62"/>
      <c r="P628" s="58"/>
      <c r="Q628" s="88"/>
    </row>
    <row r="629" spans="1:17">
      <c r="A629" s="7" t="s">
        <v>4668</v>
      </c>
      <c r="B629" s="8" t="s">
        <v>64</v>
      </c>
      <c r="C629" s="63">
        <v>2</v>
      </c>
      <c r="D629" s="1" t="s">
        <v>15</v>
      </c>
      <c r="E629" s="97" t="s">
        <v>4673</v>
      </c>
      <c r="F629" s="56" t="s">
        <v>4755</v>
      </c>
      <c r="G629" s="57">
        <v>0</v>
      </c>
      <c r="H629" s="57"/>
      <c r="I629" s="57"/>
      <c r="J629" s="57"/>
      <c r="K629" s="86"/>
      <c r="L629" s="59" t="s">
        <v>4755</v>
      </c>
      <c r="M629" s="58">
        <v>0</v>
      </c>
      <c r="N629" s="62"/>
      <c r="O629" s="62"/>
      <c r="P629" s="58"/>
      <c r="Q629" s="88"/>
    </row>
    <row r="630" spans="1:17">
      <c r="A630" s="7" t="s">
        <v>4668</v>
      </c>
      <c r="B630" s="8" t="s">
        <v>64</v>
      </c>
      <c r="C630" s="3">
        <v>89</v>
      </c>
      <c r="D630" s="1" t="s">
        <v>143</v>
      </c>
      <c r="E630" s="97" t="s">
        <v>4674</v>
      </c>
      <c r="F630" s="56"/>
      <c r="G630" s="57">
        <v>0</v>
      </c>
      <c r="H630" s="57"/>
      <c r="I630" s="57"/>
      <c r="J630" s="57"/>
      <c r="K630" s="86"/>
      <c r="L630" s="59" t="s">
        <v>4755</v>
      </c>
      <c r="M630" s="58">
        <v>0</v>
      </c>
      <c r="N630" s="62"/>
      <c r="O630" s="62"/>
      <c r="P630" s="58"/>
      <c r="Q630" s="88"/>
    </row>
    <row r="631" spans="1:17">
      <c r="A631" s="7" t="s">
        <v>4675</v>
      </c>
      <c r="B631" s="8" t="s">
        <v>64</v>
      </c>
      <c r="C631" s="3">
        <v>21</v>
      </c>
      <c r="D631" s="1" t="s">
        <v>377</v>
      </c>
      <c r="E631" s="97" t="s">
        <v>4681</v>
      </c>
      <c r="F631" s="56" t="s">
        <v>4756</v>
      </c>
      <c r="G631" s="57">
        <v>0</v>
      </c>
      <c r="H631" s="57"/>
      <c r="I631" s="57"/>
      <c r="J631" s="57"/>
      <c r="K631" s="86"/>
      <c r="L631" s="59"/>
      <c r="M631" s="58">
        <v>0</v>
      </c>
      <c r="N631" s="62"/>
      <c r="O631" s="62"/>
      <c r="P631" s="58"/>
      <c r="Q631" s="88"/>
    </row>
    <row r="632" spans="1:17">
      <c r="A632" s="7" t="s">
        <v>4675</v>
      </c>
      <c r="B632" s="8" t="s">
        <v>64</v>
      </c>
      <c r="C632" s="3">
        <v>84</v>
      </c>
      <c r="D632" s="1" t="s">
        <v>129</v>
      </c>
      <c r="E632" s="97" t="s">
        <v>4680</v>
      </c>
      <c r="F632" s="56" t="s">
        <v>4756</v>
      </c>
      <c r="G632" s="57">
        <v>1</v>
      </c>
      <c r="H632" s="61">
        <v>88.808664259928037</v>
      </c>
      <c r="I632" s="61"/>
      <c r="J632" s="61">
        <v>81.81818181818187</v>
      </c>
      <c r="K632" s="86">
        <v>0.66600000000000004</v>
      </c>
      <c r="L632" s="59"/>
      <c r="M632" s="58">
        <v>0</v>
      </c>
      <c r="N632" s="62"/>
      <c r="O632" s="62"/>
      <c r="P632" s="58"/>
      <c r="Q632" s="88"/>
    </row>
    <row r="633" spans="1:17">
      <c r="A633" s="7" t="s">
        <v>4682</v>
      </c>
      <c r="B633" s="8" t="s">
        <v>64</v>
      </c>
      <c r="C633" s="63">
        <v>2</v>
      </c>
      <c r="D633" s="1" t="s">
        <v>15</v>
      </c>
      <c r="E633" s="97" t="s">
        <v>4686</v>
      </c>
      <c r="F633" s="56" t="s">
        <v>4756</v>
      </c>
      <c r="G633" s="57">
        <v>2</v>
      </c>
      <c r="H633" s="61">
        <v>49.458483754512599</v>
      </c>
      <c r="I633" s="61">
        <v>74.358974358974351</v>
      </c>
      <c r="J633" s="57"/>
      <c r="K633" s="86">
        <v>26.454999999999998</v>
      </c>
      <c r="L633" s="59" t="s">
        <v>4756</v>
      </c>
      <c r="M633" s="58">
        <v>2</v>
      </c>
      <c r="N633" s="62">
        <v>48.046875</v>
      </c>
      <c r="O633" s="62">
        <v>71.72413793103452</v>
      </c>
      <c r="P633" s="62"/>
      <c r="Q633" s="88">
        <v>22.175000000000001</v>
      </c>
    </row>
    <row r="634" spans="1:17">
      <c r="A634" s="7" t="s">
        <v>4687</v>
      </c>
      <c r="B634" s="8" t="s">
        <v>64</v>
      </c>
      <c r="C634" s="63">
        <v>2</v>
      </c>
      <c r="D634" s="1" t="s">
        <v>15</v>
      </c>
      <c r="E634" s="97" t="s">
        <v>4691</v>
      </c>
      <c r="F634" s="56" t="s">
        <v>4756</v>
      </c>
      <c r="G634" s="57">
        <v>1</v>
      </c>
      <c r="H634" s="61">
        <v>94.94584837545159</v>
      </c>
      <c r="I634" s="61">
        <v>98.717948717948488</v>
      </c>
      <c r="J634" s="57"/>
      <c r="K634" s="86">
        <v>0.46610000000000001</v>
      </c>
      <c r="L634" s="59" t="s">
        <v>4756</v>
      </c>
      <c r="M634" s="58">
        <v>1</v>
      </c>
      <c r="N634" s="62">
        <v>95.703125</v>
      </c>
      <c r="O634" s="62">
        <v>96.551724137931089</v>
      </c>
      <c r="P634" s="62"/>
      <c r="Q634" s="88">
        <v>0.495</v>
      </c>
    </row>
    <row r="635" spans="1:17">
      <c r="A635" s="7" t="s">
        <v>4692</v>
      </c>
      <c r="B635" s="8" t="s">
        <v>64</v>
      </c>
      <c r="C635" s="63">
        <v>2</v>
      </c>
      <c r="D635" s="1" t="s">
        <v>15</v>
      </c>
      <c r="E635" s="97" t="s">
        <v>4696</v>
      </c>
      <c r="F635" s="56" t="s">
        <v>4756</v>
      </c>
      <c r="G635" s="57">
        <v>2</v>
      </c>
      <c r="H635" s="61">
        <v>89.530685920577866</v>
      </c>
      <c r="I635" s="61">
        <v>94.871794871794677</v>
      </c>
      <c r="J635" s="57"/>
      <c r="K635" s="86">
        <v>0.63979999999999992</v>
      </c>
      <c r="L635" s="59" t="s">
        <v>4756</v>
      </c>
      <c r="M635" s="58">
        <v>2</v>
      </c>
      <c r="N635" s="62">
        <v>92.96875</v>
      </c>
      <c r="O635" s="62">
        <v>95.172413793103502</v>
      </c>
      <c r="P635" s="62"/>
      <c r="Q635" s="88">
        <v>0.60410000000000008</v>
      </c>
    </row>
    <row r="636" spans="1:17">
      <c r="A636" s="7" t="s">
        <v>4697</v>
      </c>
      <c r="B636" s="8" t="s">
        <v>64</v>
      </c>
      <c r="C636" s="63">
        <v>2</v>
      </c>
      <c r="D636" s="1" t="s">
        <v>15</v>
      </c>
      <c r="E636" s="97" t="s">
        <v>4702</v>
      </c>
      <c r="F636" s="56" t="s">
        <v>4756</v>
      </c>
      <c r="G636" s="57">
        <v>3</v>
      </c>
      <c r="H636" s="61">
        <v>93.862815884476845</v>
      </c>
      <c r="I636" s="61">
        <v>97.435897435897218</v>
      </c>
      <c r="J636" s="57"/>
      <c r="K636" s="86">
        <v>0.49140000000000006</v>
      </c>
      <c r="L636" s="59" t="s">
        <v>4756</v>
      </c>
      <c r="M636" s="58">
        <v>3</v>
      </c>
      <c r="N636" s="62">
        <v>91.015625</v>
      </c>
      <c r="O636" s="62">
        <v>93.793103448275915</v>
      </c>
      <c r="P636" s="62"/>
      <c r="Q636" s="88">
        <v>0.70690000000000008</v>
      </c>
    </row>
    <row r="637" spans="1:17">
      <c r="A637" s="7" t="s">
        <v>4703</v>
      </c>
      <c r="B637" s="8" t="s">
        <v>64</v>
      </c>
      <c r="C637" s="63">
        <v>2</v>
      </c>
      <c r="D637" s="1" t="s">
        <v>15</v>
      </c>
      <c r="E637" s="97" t="s">
        <v>4708</v>
      </c>
      <c r="F637" s="56" t="s">
        <v>4756</v>
      </c>
      <c r="G637" s="57">
        <v>3</v>
      </c>
      <c r="H637" s="61">
        <v>55.956678700360939</v>
      </c>
      <c r="I637" s="61">
        <v>76.923076923076891</v>
      </c>
      <c r="J637" s="57"/>
      <c r="K637" s="86">
        <v>7.0060000000000002</v>
      </c>
      <c r="L637" s="59" t="s">
        <v>4756</v>
      </c>
      <c r="M637" s="58">
        <v>2</v>
      </c>
      <c r="N637" s="62">
        <v>64.0625</v>
      </c>
      <c r="O637" s="62">
        <v>77.241379310344868</v>
      </c>
      <c r="P637" s="62"/>
      <c r="Q637" s="88">
        <v>3.2220000000000004</v>
      </c>
    </row>
    <row r="638" spans="1:17">
      <c r="A638" s="7" t="s">
        <v>4709</v>
      </c>
      <c r="B638" s="8" t="s">
        <v>64</v>
      </c>
      <c r="C638" s="63">
        <v>2</v>
      </c>
      <c r="D638" s="1" t="s">
        <v>15</v>
      </c>
      <c r="E638" s="97" t="s">
        <v>4713</v>
      </c>
      <c r="F638" s="56" t="s">
        <v>4756</v>
      </c>
      <c r="G638" s="57">
        <v>3</v>
      </c>
      <c r="H638" s="61">
        <v>84.476534296029058</v>
      </c>
      <c r="I638" s="61">
        <v>92.307692307692136</v>
      </c>
      <c r="J638" s="57"/>
      <c r="K638" s="86">
        <v>0.99516666666666653</v>
      </c>
      <c r="L638" s="59" t="s">
        <v>4756</v>
      </c>
      <c r="M638" s="58">
        <v>3</v>
      </c>
      <c r="N638" s="62">
        <v>85.15625</v>
      </c>
      <c r="O638" s="62">
        <v>91.03448275862074</v>
      </c>
      <c r="P638" s="62"/>
      <c r="Q638" s="88">
        <v>1.1616666666666666</v>
      </c>
    </row>
    <row r="639" spans="1:17">
      <c r="A639" s="7" t="s">
        <v>4714</v>
      </c>
      <c r="B639" s="8" t="s">
        <v>64</v>
      </c>
      <c r="C639" s="63">
        <v>2</v>
      </c>
      <c r="D639" s="1" t="s">
        <v>15</v>
      </c>
      <c r="E639" s="97" t="s">
        <v>4718</v>
      </c>
      <c r="F639" s="56" t="s">
        <v>4756</v>
      </c>
      <c r="G639" s="57">
        <v>1</v>
      </c>
      <c r="H639" s="61">
        <v>81.227436823104824</v>
      </c>
      <c r="I639" s="61">
        <v>90.38461538461523</v>
      </c>
      <c r="J639" s="57"/>
      <c r="K639" s="86">
        <v>1.19</v>
      </c>
      <c r="L639" s="59"/>
      <c r="M639" s="58">
        <v>0</v>
      </c>
      <c r="N639" s="62"/>
      <c r="O639" s="62"/>
      <c r="P639" s="58"/>
      <c r="Q639" s="88"/>
    </row>
    <row r="640" spans="1:17">
      <c r="A640" s="7" t="s">
        <v>4719</v>
      </c>
      <c r="B640" s="8" t="s">
        <v>64</v>
      </c>
      <c r="C640" s="63">
        <v>1</v>
      </c>
      <c r="D640" s="1" t="s">
        <v>34</v>
      </c>
      <c r="E640" s="97" t="s">
        <v>4723</v>
      </c>
      <c r="F640" s="56"/>
      <c r="G640" s="57">
        <v>0</v>
      </c>
      <c r="H640" s="57"/>
      <c r="I640" s="57"/>
      <c r="J640" s="57"/>
      <c r="K640" s="86"/>
      <c r="L640" s="59" t="s">
        <v>4756</v>
      </c>
      <c r="M640" s="58">
        <v>0</v>
      </c>
      <c r="N640" s="62"/>
      <c r="O640" s="62"/>
      <c r="P640" s="58"/>
      <c r="Q640" s="88"/>
    </row>
    <row r="641" spans="1:17">
      <c r="A641" s="7" t="s">
        <v>4724</v>
      </c>
      <c r="B641" s="8" t="s">
        <v>64</v>
      </c>
      <c r="C641" s="63">
        <v>2</v>
      </c>
      <c r="D641" s="1" t="s">
        <v>15</v>
      </c>
      <c r="E641" s="97" t="s">
        <v>4728</v>
      </c>
      <c r="F641" s="56"/>
      <c r="G641" s="57">
        <v>0</v>
      </c>
      <c r="H641" s="57"/>
      <c r="I641" s="57"/>
      <c r="J641" s="57"/>
      <c r="K641" s="86"/>
      <c r="L641" s="59" t="s">
        <v>4756</v>
      </c>
      <c r="M641" s="58">
        <v>1</v>
      </c>
      <c r="N641" s="62">
        <v>98.046875</v>
      </c>
      <c r="O641" s="62">
        <v>97.931034482758676</v>
      </c>
      <c r="P641" s="62"/>
      <c r="Q641" s="88">
        <v>0.35620000000000002</v>
      </c>
    </row>
    <row r="642" spans="1:17">
      <c r="A642" s="7" t="s">
        <v>23</v>
      </c>
      <c r="B642" s="8" t="s">
        <v>27</v>
      </c>
      <c r="C642" s="63">
        <v>2</v>
      </c>
      <c r="D642" s="1" t="s">
        <v>15</v>
      </c>
      <c r="E642" s="97" t="s">
        <v>28</v>
      </c>
      <c r="F642" s="56" t="s">
        <v>4755</v>
      </c>
      <c r="G642" s="57">
        <v>0</v>
      </c>
      <c r="H642" s="57"/>
      <c r="I642" s="57"/>
      <c r="J642" s="57"/>
      <c r="K642" s="86"/>
      <c r="L642" s="59"/>
      <c r="M642" s="58">
        <v>0</v>
      </c>
      <c r="N642" s="62"/>
      <c r="O642" s="62"/>
      <c r="P642" s="58"/>
      <c r="Q642" s="88"/>
    </row>
    <row r="643" spans="1:17">
      <c r="A643" s="7" t="s">
        <v>36</v>
      </c>
      <c r="B643" s="8" t="s">
        <v>40</v>
      </c>
      <c r="C643" s="63">
        <v>1</v>
      </c>
      <c r="D643" s="1" t="s">
        <v>34</v>
      </c>
      <c r="E643" s="97" t="s">
        <v>41</v>
      </c>
      <c r="F643" s="56" t="s">
        <v>4756</v>
      </c>
      <c r="G643" s="57">
        <v>0</v>
      </c>
      <c r="H643" s="57"/>
      <c r="I643" s="57"/>
      <c r="J643" s="57"/>
      <c r="K643" s="86"/>
      <c r="L643" s="59"/>
      <c r="M643" s="58">
        <v>0</v>
      </c>
      <c r="N643" s="62"/>
      <c r="O643" s="62"/>
      <c r="P643" s="58"/>
      <c r="Q643" s="88"/>
    </row>
    <row r="644" spans="1:17">
      <c r="A644" s="7" t="s">
        <v>93</v>
      </c>
      <c r="B644" s="8" t="s">
        <v>97</v>
      </c>
      <c r="C644" s="63">
        <v>1</v>
      </c>
      <c r="D644" s="1" t="s">
        <v>34</v>
      </c>
      <c r="E644" s="97" t="s">
        <v>99</v>
      </c>
      <c r="F644" s="56" t="s">
        <v>4755</v>
      </c>
      <c r="G644" s="57">
        <v>0</v>
      </c>
      <c r="H644" s="61"/>
      <c r="I644" s="61"/>
      <c r="J644" s="57"/>
      <c r="K644" s="86"/>
      <c r="L644" s="59" t="s">
        <v>4755</v>
      </c>
      <c r="M644" s="58">
        <v>0</v>
      </c>
      <c r="N644" s="62"/>
      <c r="O644" s="62"/>
      <c r="P644" s="58"/>
      <c r="Q644" s="88"/>
    </row>
    <row r="645" spans="1:17">
      <c r="A645" s="7" t="s">
        <v>100</v>
      </c>
      <c r="B645" s="8" t="s">
        <v>104</v>
      </c>
      <c r="C645" s="63">
        <v>2</v>
      </c>
      <c r="D645" s="1" t="s">
        <v>15</v>
      </c>
      <c r="E645" s="97" t="s">
        <v>105</v>
      </c>
      <c r="F645" s="56"/>
      <c r="G645" s="57">
        <v>0</v>
      </c>
      <c r="H645" s="57"/>
      <c r="I645" s="57"/>
      <c r="J645" s="57"/>
      <c r="K645" s="86"/>
      <c r="L645" s="59" t="s">
        <v>4756</v>
      </c>
      <c r="M645" s="58">
        <v>0</v>
      </c>
      <c r="N645" s="62"/>
      <c r="O645" s="62"/>
      <c r="P645" s="58"/>
      <c r="Q645" s="88"/>
    </row>
    <row r="646" spans="1:17">
      <c r="A646" s="7" t="s">
        <v>113</v>
      </c>
      <c r="B646" s="8" t="s">
        <v>64</v>
      </c>
      <c r="C646" s="63">
        <v>2</v>
      </c>
      <c r="D646" s="1" t="s">
        <v>15</v>
      </c>
      <c r="E646" s="97" t="s">
        <v>118</v>
      </c>
      <c r="F646" s="56" t="s">
        <v>4756</v>
      </c>
      <c r="G646" s="57">
        <v>0</v>
      </c>
      <c r="H646" s="57"/>
      <c r="I646" s="57"/>
      <c r="J646" s="57"/>
      <c r="K646" s="86"/>
      <c r="L646" s="59"/>
      <c r="M646" s="58">
        <v>0</v>
      </c>
      <c r="N646" s="62"/>
      <c r="O646" s="62"/>
      <c r="P646" s="58"/>
      <c r="Q646" s="88"/>
    </row>
    <row r="647" spans="1:17">
      <c r="A647" s="7" t="s">
        <v>119</v>
      </c>
      <c r="B647" s="8" t="s">
        <v>40</v>
      </c>
      <c r="C647" s="63">
        <v>2</v>
      </c>
      <c r="D647" s="1" t="s">
        <v>15</v>
      </c>
      <c r="E647" s="97" t="s">
        <v>123</v>
      </c>
      <c r="F647" s="56"/>
      <c r="G647" s="57">
        <v>0</v>
      </c>
      <c r="H647" s="57"/>
      <c r="I647" s="57"/>
      <c r="J647" s="57"/>
      <c r="K647" s="86"/>
      <c r="L647" s="59" t="s">
        <v>4755</v>
      </c>
      <c r="M647" s="58">
        <v>0</v>
      </c>
      <c r="N647" s="62"/>
      <c r="O647" s="62"/>
      <c r="P647" s="58"/>
      <c r="Q647" s="88"/>
    </row>
    <row r="648" spans="1:17">
      <c r="A648" s="7" t="s">
        <v>124</v>
      </c>
      <c r="B648" s="8" t="s">
        <v>64</v>
      </c>
      <c r="C648" s="3">
        <v>76</v>
      </c>
      <c r="D648" s="1" t="s">
        <v>129</v>
      </c>
      <c r="E648" s="97" t="s">
        <v>130</v>
      </c>
      <c r="F648" s="56"/>
      <c r="G648" s="57">
        <v>0</v>
      </c>
      <c r="H648" s="57"/>
      <c r="I648" s="57"/>
      <c r="J648" s="57"/>
      <c r="K648" s="86"/>
      <c r="L648" s="59" t="s">
        <v>4755</v>
      </c>
      <c r="M648" s="58">
        <v>0</v>
      </c>
      <c r="N648" s="62"/>
      <c r="O648" s="62"/>
      <c r="P648" s="58"/>
      <c r="Q648" s="88"/>
    </row>
    <row r="649" spans="1:17">
      <c r="A649" s="7" t="s">
        <v>151</v>
      </c>
      <c r="B649" s="8" t="s">
        <v>155</v>
      </c>
      <c r="C649" s="63">
        <v>2</v>
      </c>
      <c r="D649" s="1" t="s">
        <v>15</v>
      </c>
      <c r="E649" s="97" t="s">
        <v>157</v>
      </c>
      <c r="F649" s="56"/>
      <c r="G649" s="57">
        <v>0</v>
      </c>
      <c r="H649" s="61"/>
      <c r="I649" s="61"/>
      <c r="J649" s="57"/>
      <c r="K649" s="86"/>
      <c r="L649" s="59"/>
      <c r="M649" s="58">
        <v>0</v>
      </c>
      <c r="N649" s="62"/>
      <c r="O649" s="62"/>
      <c r="P649" s="58"/>
      <c r="Q649" s="88"/>
    </row>
    <row r="650" spans="1:17">
      <c r="A650" s="7" t="s">
        <v>185</v>
      </c>
      <c r="B650" s="8" t="s">
        <v>13</v>
      </c>
      <c r="C650" s="63">
        <v>2</v>
      </c>
      <c r="D650" s="1" t="s">
        <v>15</v>
      </c>
      <c r="E650" s="97" t="s">
        <v>190</v>
      </c>
      <c r="F650" s="56" t="s">
        <v>4756</v>
      </c>
      <c r="G650" s="57">
        <v>0</v>
      </c>
      <c r="H650" s="57"/>
      <c r="I650" s="57"/>
      <c r="J650" s="57"/>
      <c r="K650" s="86"/>
      <c r="L650" s="59" t="s">
        <v>4756</v>
      </c>
      <c r="M650" s="58">
        <v>0</v>
      </c>
      <c r="N650" s="62"/>
      <c r="O650" s="62"/>
      <c r="P650" s="58"/>
      <c r="Q650" s="88"/>
    </row>
    <row r="651" spans="1:17">
      <c r="A651" s="7" t="s">
        <v>191</v>
      </c>
      <c r="B651" s="8" t="s">
        <v>40</v>
      </c>
      <c r="C651" s="63">
        <v>2</v>
      </c>
      <c r="D651" s="1" t="s">
        <v>15</v>
      </c>
      <c r="E651" s="97" t="s">
        <v>196</v>
      </c>
      <c r="F651" s="56"/>
      <c r="G651" s="57">
        <v>0</v>
      </c>
      <c r="H651" s="57"/>
      <c r="I651" s="57"/>
      <c r="J651" s="57"/>
      <c r="K651" s="86"/>
      <c r="L651" s="59" t="s">
        <v>4756</v>
      </c>
      <c r="M651" s="58">
        <v>0</v>
      </c>
      <c r="N651" s="62"/>
      <c r="O651" s="62"/>
      <c r="P651" s="58"/>
      <c r="Q651" s="88"/>
    </row>
    <row r="652" spans="1:17">
      <c r="A652" s="7" t="s">
        <v>220</v>
      </c>
      <c r="B652" s="8" t="s">
        <v>224</v>
      </c>
      <c r="C652" s="63">
        <v>2</v>
      </c>
      <c r="D652" s="1" t="s">
        <v>15</v>
      </c>
      <c r="E652" s="97" t="s">
        <v>226</v>
      </c>
      <c r="F652" s="56"/>
      <c r="G652" s="57">
        <v>0</v>
      </c>
      <c r="H652" s="61"/>
      <c r="I652" s="61"/>
      <c r="J652" s="57"/>
      <c r="K652" s="86"/>
      <c r="L652" s="59" t="s">
        <v>4755</v>
      </c>
      <c r="M652" s="58">
        <v>0</v>
      </c>
      <c r="N652" s="62"/>
      <c r="O652" s="62"/>
      <c r="P652" s="58"/>
      <c r="Q652" s="88"/>
    </row>
    <row r="653" spans="1:17">
      <c r="A653" s="7" t="s">
        <v>227</v>
      </c>
      <c r="B653" s="8" t="s">
        <v>40</v>
      </c>
      <c r="C653" s="3">
        <v>47</v>
      </c>
      <c r="D653" s="1" t="s">
        <v>231</v>
      </c>
      <c r="E653" s="97" t="s">
        <v>232</v>
      </c>
      <c r="F653" s="56" t="s">
        <v>4755</v>
      </c>
      <c r="G653" s="57">
        <v>0</v>
      </c>
      <c r="H653" s="57"/>
      <c r="I653" s="57"/>
      <c r="J653" s="57"/>
      <c r="K653" s="86"/>
      <c r="L653" s="59"/>
      <c r="M653" s="58">
        <v>0</v>
      </c>
      <c r="N653" s="62"/>
      <c r="O653" s="62"/>
      <c r="P653" s="58"/>
      <c r="Q653" s="88"/>
    </row>
    <row r="654" spans="1:17">
      <c r="A654" s="7" t="s">
        <v>238</v>
      </c>
      <c r="B654" s="8" t="s">
        <v>97</v>
      </c>
      <c r="C654" s="63">
        <v>1</v>
      </c>
      <c r="D654" s="1" t="s">
        <v>34</v>
      </c>
      <c r="E654" s="97" t="s">
        <v>243</v>
      </c>
      <c r="F654" s="56"/>
      <c r="G654" s="57">
        <v>0</v>
      </c>
      <c r="H654" s="61"/>
      <c r="I654" s="61"/>
      <c r="J654" s="57"/>
      <c r="K654" s="86"/>
      <c r="L654" s="59" t="s">
        <v>4755</v>
      </c>
      <c r="M654" s="58">
        <v>0</v>
      </c>
      <c r="N654" s="62"/>
      <c r="O654" s="62"/>
      <c r="P654" s="58"/>
      <c r="Q654" s="88"/>
    </row>
    <row r="655" spans="1:17">
      <c r="A655" s="7" t="s">
        <v>250</v>
      </c>
      <c r="B655" s="8" t="s">
        <v>13</v>
      </c>
      <c r="C655" s="63">
        <v>2</v>
      </c>
      <c r="D655" s="1" t="s">
        <v>15</v>
      </c>
      <c r="E655" s="97" t="s">
        <v>255</v>
      </c>
      <c r="F655" s="56" t="s">
        <v>4755</v>
      </c>
      <c r="G655" s="57">
        <v>0</v>
      </c>
      <c r="H655" s="57"/>
      <c r="I655" s="57"/>
      <c r="J655" s="57"/>
      <c r="K655" s="86"/>
      <c r="L655" s="59"/>
      <c r="M655" s="58">
        <v>0</v>
      </c>
      <c r="N655" s="62"/>
      <c r="O655" s="62"/>
      <c r="P655" s="58"/>
      <c r="Q655" s="88"/>
    </row>
    <row r="656" spans="1:17">
      <c r="A656" s="7" t="s">
        <v>261</v>
      </c>
      <c r="B656" s="8" t="s">
        <v>27</v>
      </c>
      <c r="C656" s="63">
        <v>2</v>
      </c>
      <c r="D656" s="1" t="s">
        <v>15</v>
      </c>
      <c r="E656" s="97" t="s">
        <v>265</v>
      </c>
      <c r="F656" s="56" t="s">
        <v>4756</v>
      </c>
      <c r="G656" s="57">
        <v>0</v>
      </c>
      <c r="H656" s="57"/>
      <c r="I656" s="57"/>
      <c r="J656" s="57"/>
      <c r="K656" s="86"/>
      <c r="L656" s="59" t="s">
        <v>4756</v>
      </c>
      <c r="M656" s="58">
        <v>0</v>
      </c>
      <c r="N656" s="62"/>
      <c r="O656" s="62"/>
      <c r="P656" s="58"/>
      <c r="Q656" s="88"/>
    </row>
    <row r="657" spans="1:17">
      <c r="A657" s="7" t="s">
        <v>277</v>
      </c>
      <c r="B657" s="8" t="s">
        <v>40</v>
      </c>
      <c r="C657" s="63">
        <v>2</v>
      </c>
      <c r="D657" s="1" t="s">
        <v>15</v>
      </c>
      <c r="E657" s="97" t="s">
        <v>281</v>
      </c>
      <c r="F657" s="56" t="s">
        <v>4755</v>
      </c>
      <c r="G657" s="57">
        <v>0</v>
      </c>
      <c r="H657" s="57"/>
      <c r="I657" s="57"/>
      <c r="J657" s="57"/>
      <c r="K657" s="86"/>
      <c r="L657" s="59" t="s">
        <v>4755</v>
      </c>
      <c r="M657" s="58">
        <v>0</v>
      </c>
      <c r="N657" s="62"/>
      <c r="O657" s="62"/>
      <c r="P657" s="58"/>
      <c r="Q657" s="88"/>
    </row>
    <row r="658" spans="1:17">
      <c r="A658" s="7" t="s">
        <v>300</v>
      </c>
      <c r="B658" s="8" t="s">
        <v>304</v>
      </c>
      <c r="C658" s="3">
        <v>55</v>
      </c>
      <c r="D658" s="1" t="s">
        <v>66</v>
      </c>
      <c r="E658" s="97" t="s">
        <v>306</v>
      </c>
      <c r="F658" s="56"/>
      <c r="G658" s="57">
        <v>0</v>
      </c>
      <c r="H658" s="57"/>
      <c r="I658" s="57"/>
      <c r="J658" s="57"/>
      <c r="K658" s="86"/>
      <c r="L658" s="59"/>
      <c r="M658" s="58">
        <v>0</v>
      </c>
      <c r="N658" s="62"/>
      <c r="O658" s="62"/>
      <c r="P658" s="58"/>
      <c r="Q658" s="88"/>
    </row>
    <row r="659" spans="1:17">
      <c r="A659" s="7" t="s">
        <v>319</v>
      </c>
      <c r="B659" s="8" t="s">
        <v>40</v>
      </c>
      <c r="C659" s="3">
        <v>48</v>
      </c>
      <c r="D659" s="1" t="s">
        <v>323</v>
      </c>
      <c r="E659" s="97" t="s">
        <v>324</v>
      </c>
      <c r="F659" s="56"/>
      <c r="G659" s="57">
        <v>0</v>
      </c>
      <c r="H659" s="57"/>
      <c r="I659" s="57"/>
      <c r="J659" s="57"/>
      <c r="K659" s="86"/>
      <c r="L659" s="59"/>
      <c r="M659" s="58">
        <v>0</v>
      </c>
      <c r="N659" s="62"/>
      <c r="O659" s="62"/>
      <c r="P659" s="58"/>
      <c r="Q659" s="88"/>
    </row>
    <row r="660" spans="1:17">
      <c r="A660" s="7" t="s">
        <v>343</v>
      </c>
      <c r="B660" s="8" t="s">
        <v>13</v>
      </c>
      <c r="C660" s="63">
        <v>2</v>
      </c>
      <c r="D660" s="1" t="s">
        <v>15</v>
      </c>
      <c r="E660" s="97" t="s">
        <v>348</v>
      </c>
      <c r="F660" s="56"/>
      <c r="G660" s="57">
        <v>0</v>
      </c>
      <c r="H660" s="57"/>
      <c r="I660" s="57"/>
      <c r="J660" s="57"/>
      <c r="K660" s="86"/>
      <c r="L660" s="59" t="s">
        <v>4755</v>
      </c>
      <c r="M660" s="58">
        <v>0</v>
      </c>
      <c r="N660" s="62"/>
      <c r="O660" s="62"/>
      <c r="P660" s="58"/>
      <c r="Q660" s="88"/>
    </row>
    <row r="661" spans="1:17">
      <c r="A661" s="7" t="s">
        <v>349</v>
      </c>
      <c r="B661" s="8" t="s">
        <v>40</v>
      </c>
      <c r="C661" s="63">
        <v>2</v>
      </c>
      <c r="D661" s="1" t="s">
        <v>15</v>
      </c>
      <c r="E661" s="97" t="s">
        <v>353</v>
      </c>
      <c r="F661" s="56"/>
      <c r="G661" s="57">
        <v>0</v>
      </c>
      <c r="H661" s="61"/>
      <c r="I661" s="61"/>
      <c r="J661" s="57"/>
      <c r="K661" s="86"/>
      <c r="L661" s="59" t="s">
        <v>4755</v>
      </c>
      <c r="M661" s="58">
        <v>0</v>
      </c>
      <c r="N661" s="62"/>
      <c r="O661" s="62"/>
      <c r="P661" s="58"/>
      <c r="Q661" s="88"/>
    </row>
    <row r="662" spans="1:17">
      <c r="A662" s="7" t="s">
        <v>354</v>
      </c>
      <c r="B662" s="8" t="s">
        <v>40</v>
      </c>
      <c r="C662" s="3">
        <v>87</v>
      </c>
      <c r="D662" s="1" t="s">
        <v>358</v>
      </c>
      <c r="E662" s="97" t="s">
        <v>359</v>
      </c>
      <c r="F662" s="56" t="s">
        <v>4756</v>
      </c>
      <c r="G662" s="57">
        <v>0</v>
      </c>
      <c r="H662" s="57"/>
      <c r="I662" s="57"/>
      <c r="J662" s="57"/>
      <c r="K662" s="86"/>
      <c r="L662" s="59" t="s">
        <v>4756</v>
      </c>
      <c r="M662" s="58">
        <v>0</v>
      </c>
      <c r="N662" s="62"/>
      <c r="O662" s="62"/>
      <c r="P662" s="58"/>
      <c r="Q662" s="88"/>
    </row>
    <row r="663" spans="1:17">
      <c r="A663" s="7" t="s">
        <v>360</v>
      </c>
      <c r="B663" s="8" t="s">
        <v>40</v>
      </c>
      <c r="C663" s="63">
        <v>2</v>
      </c>
      <c r="D663" s="1" t="s">
        <v>15</v>
      </c>
      <c r="E663" s="97" t="s">
        <v>365</v>
      </c>
      <c r="F663" s="56"/>
      <c r="G663" s="57">
        <v>0</v>
      </c>
      <c r="H663" s="57"/>
      <c r="I663" s="57"/>
      <c r="J663" s="57"/>
      <c r="K663" s="86"/>
      <c r="L663" s="59" t="s">
        <v>4756</v>
      </c>
      <c r="M663" s="58">
        <v>0</v>
      </c>
      <c r="N663" s="62"/>
      <c r="O663" s="62"/>
      <c r="P663" s="58"/>
      <c r="Q663" s="88"/>
    </row>
    <row r="664" spans="1:17">
      <c r="A664" s="7" t="s">
        <v>366</v>
      </c>
      <c r="B664" s="8" t="s">
        <v>27</v>
      </c>
      <c r="C664" s="3">
        <v>44</v>
      </c>
      <c r="D664" s="1" t="s">
        <v>129</v>
      </c>
      <c r="E664" s="97" t="s">
        <v>371</v>
      </c>
      <c r="F664" s="56"/>
      <c r="G664" s="57">
        <v>0</v>
      </c>
      <c r="H664" s="57"/>
      <c r="I664" s="57"/>
      <c r="J664" s="57"/>
      <c r="K664" s="86"/>
      <c r="L664" s="59"/>
      <c r="M664" s="58">
        <v>0</v>
      </c>
      <c r="N664" s="62"/>
      <c r="O664" s="62"/>
      <c r="P664" s="58"/>
      <c r="Q664" s="88"/>
    </row>
    <row r="665" spans="1:17">
      <c r="A665" s="7" t="s">
        <v>372</v>
      </c>
      <c r="B665" s="8" t="s">
        <v>40</v>
      </c>
      <c r="C665" s="3">
        <v>21</v>
      </c>
      <c r="D665" s="1" t="s">
        <v>377</v>
      </c>
      <c r="E665" s="97" t="s">
        <v>378</v>
      </c>
      <c r="F665" s="56" t="s">
        <v>4755</v>
      </c>
      <c r="G665" s="57">
        <v>0</v>
      </c>
      <c r="H665" s="57"/>
      <c r="I665" s="57"/>
      <c r="J665" s="57"/>
      <c r="K665" s="86"/>
      <c r="L665" s="59"/>
      <c r="M665" s="58">
        <v>0</v>
      </c>
      <c r="N665" s="62"/>
      <c r="O665" s="62"/>
      <c r="P665" s="58"/>
      <c r="Q665" s="88"/>
    </row>
    <row r="666" spans="1:17">
      <c r="A666" s="7" t="s">
        <v>391</v>
      </c>
      <c r="B666" s="8" t="s">
        <v>104</v>
      </c>
      <c r="C666" s="63">
        <v>2</v>
      </c>
      <c r="D666" s="1" t="s">
        <v>15</v>
      </c>
      <c r="E666" s="97" t="s">
        <v>395</v>
      </c>
      <c r="F666" s="56"/>
      <c r="G666" s="57">
        <v>0</v>
      </c>
      <c r="H666" s="57"/>
      <c r="I666" s="57"/>
      <c r="J666" s="57"/>
      <c r="K666" s="86"/>
      <c r="L666" s="59" t="s">
        <v>4756</v>
      </c>
      <c r="M666" s="58">
        <v>0</v>
      </c>
      <c r="N666" s="62"/>
      <c r="O666" s="62"/>
      <c r="P666" s="58"/>
      <c r="Q666" s="88"/>
    </row>
    <row r="667" spans="1:17">
      <c r="A667" s="7" t="s">
        <v>418</v>
      </c>
      <c r="B667" s="8" t="s">
        <v>64</v>
      </c>
      <c r="C667" s="3">
        <v>92</v>
      </c>
      <c r="D667" s="1" t="s">
        <v>143</v>
      </c>
      <c r="E667" s="97" t="s">
        <v>422</v>
      </c>
      <c r="F667" s="56" t="s">
        <v>4756</v>
      </c>
      <c r="G667" s="57">
        <v>0</v>
      </c>
      <c r="H667" s="57"/>
      <c r="I667" s="57"/>
      <c r="J667" s="57"/>
      <c r="K667" s="86"/>
      <c r="L667" s="59"/>
      <c r="M667" s="58">
        <v>0</v>
      </c>
      <c r="N667" s="62"/>
      <c r="O667" s="62"/>
      <c r="P667" s="58"/>
      <c r="Q667" s="88"/>
    </row>
    <row r="668" spans="1:17">
      <c r="A668" s="7" t="s">
        <v>423</v>
      </c>
      <c r="B668" s="8" t="s">
        <v>40</v>
      </c>
      <c r="C668" s="63">
        <v>2</v>
      </c>
      <c r="D668" s="1" t="s">
        <v>15</v>
      </c>
      <c r="E668" s="97" t="s">
        <v>427</v>
      </c>
      <c r="F668" s="56"/>
      <c r="G668" s="57">
        <v>0</v>
      </c>
      <c r="H668" s="57"/>
      <c r="I668" s="57"/>
      <c r="J668" s="57"/>
      <c r="K668" s="86"/>
      <c r="L668" s="59" t="s">
        <v>4755</v>
      </c>
      <c r="M668" s="58">
        <v>0</v>
      </c>
      <c r="N668" s="62"/>
      <c r="O668" s="62"/>
      <c r="P668" s="58"/>
      <c r="Q668" s="88"/>
    </row>
    <row r="669" spans="1:17">
      <c r="A669" s="7" t="s">
        <v>428</v>
      </c>
      <c r="B669" s="8" t="s">
        <v>13</v>
      </c>
      <c r="C669" s="63">
        <v>1</v>
      </c>
      <c r="D669" s="1" t="s">
        <v>34</v>
      </c>
      <c r="E669" s="97" t="s">
        <v>433</v>
      </c>
      <c r="F669" s="56"/>
      <c r="G669" s="57">
        <v>0</v>
      </c>
      <c r="H669" s="57"/>
      <c r="I669" s="57"/>
      <c r="J669" s="57"/>
      <c r="K669" s="86"/>
      <c r="L669" s="59"/>
      <c r="M669" s="58">
        <v>0</v>
      </c>
      <c r="N669" s="62"/>
      <c r="O669" s="62"/>
      <c r="P669" s="58"/>
      <c r="Q669" s="88"/>
    </row>
    <row r="670" spans="1:17">
      <c r="A670" s="7" t="s">
        <v>445</v>
      </c>
      <c r="B670" s="8" t="s">
        <v>13</v>
      </c>
      <c r="C670" s="3">
        <v>99</v>
      </c>
      <c r="D670" s="1" t="s">
        <v>15</v>
      </c>
      <c r="E670" s="97" t="s">
        <v>449</v>
      </c>
      <c r="F670" s="56" t="s">
        <v>4756</v>
      </c>
      <c r="G670" s="57">
        <v>0</v>
      </c>
      <c r="H670" s="57"/>
      <c r="I670" s="57"/>
      <c r="J670" s="57"/>
      <c r="K670" s="86"/>
      <c r="L670" s="59"/>
      <c r="M670" s="58">
        <v>0</v>
      </c>
      <c r="N670" s="62"/>
      <c r="O670" s="62"/>
      <c r="P670" s="58"/>
      <c r="Q670" s="88"/>
    </row>
    <row r="671" spans="1:17">
      <c r="A671" s="7" t="s">
        <v>450</v>
      </c>
      <c r="B671" s="8" t="s">
        <v>40</v>
      </c>
      <c r="C671" s="63">
        <v>2</v>
      </c>
      <c r="D671" s="1" t="s">
        <v>15</v>
      </c>
      <c r="E671" s="97" t="s">
        <v>454</v>
      </c>
      <c r="F671" s="56" t="s">
        <v>4755</v>
      </c>
      <c r="G671" s="57">
        <v>0</v>
      </c>
      <c r="H671" s="57"/>
      <c r="I671" s="57"/>
      <c r="J671" s="57"/>
      <c r="K671" s="86"/>
      <c r="L671" s="59" t="s">
        <v>4755</v>
      </c>
      <c r="M671" s="58">
        <v>0</v>
      </c>
      <c r="N671" s="62"/>
      <c r="O671" s="62"/>
      <c r="P671" s="58"/>
      <c r="Q671" s="88"/>
    </row>
    <row r="672" spans="1:17">
      <c r="A672" s="7" t="s">
        <v>455</v>
      </c>
      <c r="B672" s="8" t="s">
        <v>40</v>
      </c>
      <c r="C672" s="63">
        <v>1</v>
      </c>
      <c r="D672" s="1" t="s">
        <v>34</v>
      </c>
      <c r="E672" s="97" t="s">
        <v>459</v>
      </c>
      <c r="F672" s="56" t="s">
        <v>4756</v>
      </c>
      <c r="G672" s="57">
        <v>0</v>
      </c>
      <c r="H672" s="57"/>
      <c r="I672" s="57"/>
      <c r="J672" s="57"/>
      <c r="K672" s="86"/>
      <c r="L672" s="59"/>
      <c r="M672" s="58">
        <v>0</v>
      </c>
      <c r="N672" s="62"/>
      <c r="O672" s="62"/>
      <c r="P672" s="58"/>
      <c r="Q672" s="88"/>
    </row>
    <row r="673" spans="1:17">
      <c r="A673" s="7" t="s">
        <v>485</v>
      </c>
      <c r="B673" s="8" t="s">
        <v>40</v>
      </c>
      <c r="C673" s="63">
        <v>2</v>
      </c>
      <c r="D673" s="1" t="s">
        <v>15</v>
      </c>
      <c r="E673" s="97" t="s">
        <v>489</v>
      </c>
      <c r="F673" s="56" t="s">
        <v>4756</v>
      </c>
      <c r="G673" s="57">
        <v>0</v>
      </c>
      <c r="H673" s="57"/>
      <c r="I673" s="57"/>
      <c r="J673" s="57"/>
      <c r="K673" s="86"/>
      <c r="L673" s="59"/>
      <c r="M673" s="58">
        <v>0</v>
      </c>
      <c r="N673" s="62"/>
      <c r="O673" s="62"/>
      <c r="P673" s="58"/>
      <c r="Q673" s="88"/>
    </row>
    <row r="674" spans="1:17">
      <c r="A674" s="7" t="s">
        <v>501</v>
      </c>
      <c r="B674" s="8" t="s">
        <v>40</v>
      </c>
      <c r="C674" s="63">
        <v>2</v>
      </c>
      <c r="D674" s="1" t="s">
        <v>15</v>
      </c>
      <c r="E674" s="97" t="s">
        <v>506</v>
      </c>
      <c r="F674" s="56"/>
      <c r="G674" s="57">
        <v>0</v>
      </c>
      <c r="H674" s="57"/>
      <c r="I674" s="57"/>
      <c r="J674" s="57"/>
      <c r="K674" s="86"/>
      <c r="L674" s="59" t="s">
        <v>4755</v>
      </c>
      <c r="M674" s="58">
        <v>0</v>
      </c>
      <c r="N674" s="62"/>
      <c r="O674" s="62"/>
      <c r="P674" s="58"/>
      <c r="Q674" s="88"/>
    </row>
    <row r="675" spans="1:17">
      <c r="A675" s="7" t="s">
        <v>590</v>
      </c>
      <c r="B675" s="8" t="s">
        <v>594</v>
      </c>
      <c r="C675" s="63">
        <v>2</v>
      </c>
      <c r="D675" s="1" t="s">
        <v>15</v>
      </c>
      <c r="E675" s="97" t="s">
        <v>596</v>
      </c>
      <c r="F675" s="56"/>
      <c r="G675" s="57">
        <v>0</v>
      </c>
      <c r="H675" s="57"/>
      <c r="I675" s="57"/>
      <c r="J675" s="57"/>
      <c r="K675" s="86"/>
      <c r="L675" s="59" t="s">
        <v>4756</v>
      </c>
      <c r="M675" s="58">
        <v>0</v>
      </c>
      <c r="N675" s="62"/>
      <c r="O675" s="62"/>
      <c r="P675" s="58"/>
      <c r="Q675" s="88"/>
    </row>
    <row r="676" spans="1:17">
      <c r="A676" s="7" t="s">
        <v>615</v>
      </c>
      <c r="B676" s="8" t="s">
        <v>40</v>
      </c>
      <c r="C676" s="63">
        <v>2</v>
      </c>
      <c r="D676" s="1" t="s">
        <v>15</v>
      </c>
      <c r="E676" s="97" t="s">
        <v>620</v>
      </c>
      <c r="F676" s="56" t="s">
        <v>4755</v>
      </c>
      <c r="G676" s="57">
        <v>0</v>
      </c>
      <c r="H676" s="57"/>
      <c r="I676" s="57"/>
      <c r="J676" s="57"/>
      <c r="K676" s="86"/>
      <c r="L676" s="59"/>
      <c r="M676" s="58">
        <v>0</v>
      </c>
      <c r="N676" s="62"/>
      <c r="O676" s="62"/>
      <c r="P676" s="58"/>
      <c r="Q676" s="88"/>
    </row>
    <row r="677" spans="1:17">
      <c r="A677" s="7" t="s">
        <v>621</v>
      </c>
      <c r="B677" s="8" t="s">
        <v>40</v>
      </c>
      <c r="C677" s="63">
        <v>2</v>
      </c>
      <c r="D677" s="1" t="s">
        <v>15</v>
      </c>
      <c r="E677" s="97" t="s">
        <v>625</v>
      </c>
      <c r="F677" s="56" t="s">
        <v>4755</v>
      </c>
      <c r="G677" s="57">
        <v>1</v>
      </c>
      <c r="H677" s="61">
        <v>41.516245487364628</v>
      </c>
      <c r="I677" s="61">
        <v>69.230769230769269</v>
      </c>
      <c r="J677" s="57"/>
      <c r="K677" s="86">
        <v>95.04</v>
      </c>
      <c r="L677" s="59"/>
      <c r="M677" s="58">
        <v>0</v>
      </c>
      <c r="N677" s="62"/>
      <c r="O677" s="62"/>
      <c r="P677" s="58"/>
      <c r="Q677" s="88"/>
    </row>
    <row r="678" spans="1:17">
      <c r="A678" s="7" t="s">
        <v>636</v>
      </c>
      <c r="B678" s="8" t="s">
        <v>97</v>
      </c>
      <c r="C678" s="3">
        <v>91</v>
      </c>
      <c r="D678" s="1" t="s">
        <v>9</v>
      </c>
      <c r="E678" s="97" t="s">
        <v>640</v>
      </c>
      <c r="F678" s="56"/>
      <c r="G678" s="57">
        <v>0</v>
      </c>
      <c r="H678" s="57"/>
      <c r="I678" s="57"/>
      <c r="J678" s="57"/>
      <c r="K678" s="86"/>
      <c r="L678" s="59"/>
      <c r="M678" s="58">
        <v>0</v>
      </c>
      <c r="N678" s="62"/>
      <c r="O678" s="62"/>
      <c r="P678" s="58"/>
      <c r="Q678" s="88"/>
    </row>
    <row r="679" spans="1:17">
      <c r="A679" s="7" t="s">
        <v>647</v>
      </c>
      <c r="B679" s="8" t="s">
        <v>64</v>
      </c>
      <c r="C679" s="3">
        <v>78</v>
      </c>
      <c r="D679" s="1" t="s">
        <v>652</v>
      </c>
      <c r="E679" s="97" t="s">
        <v>653</v>
      </c>
      <c r="F679" s="56" t="s">
        <v>4756</v>
      </c>
      <c r="G679" s="57">
        <v>1</v>
      </c>
      <c r="H679" s="61">
        <v>88.086642599278207</v>
      </c>
      <c r="I679" s="61"/>
      <c r="J679" s="61">
        <v>80.165289256198406</v>
      </c>
      <c r="K679" s="86">
        <v>0.75090000000000001</v>
      </c>
      <c r="L679" s="59" t="s">
        <v>4756</v>
      </c>
      <c r="M679" s="58">
        <v>1</v>
      </c>
      <c r="N679" s="62">
        <v>81.640625</v>
      </c>
      <c r="O679" s="62"/>
      <c r="P679" s="62">
        <v>72.072072072072118</v>
      </c>
      <c r="Q679" s="88">
        <v>1.359</v>
      </c>
    </row>
    <row r="680" spans="1:17">
      <c r="A680" s="7" t="s">
        <v>677</v>
      </c>
      <c r="B680" s="8" t="s">
        <v>13</v>
      </c>
      <c r="C680" s="3">
        <v>83</v>
      </c>
      <c r="D680" s="1" t="s">
        <v>358</v>
      </c>
      <c r="E680" s="97" t="s">
        <v>681</v>
      </c>
      <c r="F680" s="56" t="s">
        <v>4756</v>
      </c>
      <c r="G680" s="57">
        <v>0</v>
      </c>
      <c r="H680" s="57"/>
      <c r="I680" s="57"/>
      <c r="J680" s="57"/>
      <c r="K680" s="86"/>
      <c r="L680" s="59"/>
      <c r="M680" s="58">
        <v>0</v>
      </c>
      <c r="N680" s="62"/>
      <c r="O680" s="62"/>
      <c r="P680" s="58"/>
      <c r="Q680" s="88"/>
    </row>
    <row r="681" spans="1:17">
      <c r="A681" s="7" t="s">
        <v>700</v>
      </c>
      <c r="B681" s="8" t="s">
        <v>13</v>
      </c>
      <c r="C681" s="63">
        <v>1</v>
      </c>
      <c r="D681" s="1" t="s">
        <v>34</v>
      </c>
      <c r="E681" s="97" t="s">
        <v>705</v>
      </c>
      <c r="F681" s="56" t="s">
        <v>4756</v>
      </c>
      <c r="G681" s="57">
        <v>0</v>
      </c>
      <c r="H681" s="61"/>
      <c r="I681" s="61"/>
      <c r="J681" s="57"/>
      <c r="K681" s="86"/>
      <c r="L681" s="59" t="s">
        <v>4756</v>
      </c>
      <c r="M681" s="58">
        <v>1</v>
      </c>
      <c r="N681" s="62">
        <v>72.65625</v>
      </c>
      <c r="O681" s="62">
        <v>82.068965517241423</v>
      </c>
      <c r="P681" s="62"/>
      <c r="Q681" s="88">
        <v>2.129</v>
      </c>
    </row>
    <row r="682" spans="1:17">
      <c r="A682" s="7" t="s">
        <v>722</v>
      </c>
      <c r="B682" s="8" t="s">
        <v>13</v>
      </c>
      <c r="C682" s="63">
        <v>1</v>
      </c>
      <c r="D682" s="1" t="s">
        <v>34</v>
      </c>
      <c r="E682" s="97" t="s">
        <v>727</v>
      </c>
      <c r="F682" s="56" t="s">
        <v>4755</v>
      </c>
      <c r="G682" s="57">
        <v>0</v>
      </c>
      <c r="H682" s="57"/>
      <c r="I682" s="57"/>
      <c r="J682" s="57"/>
      <c r="K682" s="86"/>
      <c r="L682" s="59"/>
      <c r="M682" s="58">
        <v>0</v>
      </c>
      <c r="N682" s="62"/>
      <c r="O682" s="62"/>
      <c r="P682" s="58"/>
      <c r="Q682" s="88"/>
    </row>
    <row r="683" spans="1:17">
      <c r="A683" s="7" t="s">
        <v>740</v>
      </c>
      <c r="B683" s="8" t="s">
        <v>4734</v>
      </c>
      <c r="C683" s="63">
        <v>1</v>
      </c>
      <c r="D683" s="1" t="s">
        <v>34</v>
      </c>
      <c r="E683" s="97" t="s">
        <v>741</v>
      </c>
      <c r="F683" s="56" t="s">
        <v>4756</v>
      </c>
      <c r="G683" s="57">
        <v>0</v>
      </c>
      <c r="H683" s="57"/>
      <c r="I683" s="57"/>
      <c r="J683" s="57"/>
      <c r="K683" s="86"/>
      <c r="L683" s="59"/>
      <c r="M683" s="58">
        <v>0</v>
      </c>
      <c r="N683" s="62"/>
      <c r="O683" s="62"/>
      <c r="P683" s="58"/>
      <c r="Q683" s="88"/>
    </row>
    <row r="684" spans="1:17">
      <c r="A684" s="7" t="s">
        <v>742</v>
      </c>
      <c r="B684" s="8" t="s">
        <v>13</v>
      </c>
      <c r="C684" s="63">
        <v>1</v>
      </c>
      <c r="D684" s="1" t="s">
        <v>34</v>
      </c>
      <c r="E684" s="97" t="s">
        <v>747</v>
      </c>
      <c r="F684" s="56" t="s">
        <v>4755</v>
      </c>
      <c r="G684" s="57">
        <v>0</v>
      </c>
      <c r="H684" s="57"/>
      <c r="I684" s="57"/>
      <c r="J684" s="57"/>
      <c r="K684" s="86"/>
      <c r="L684" s="59"/>
      <c r="M684" s="58">
        <v>0</v>
      </c>
      <c r="N684" s="62"/>
      <c r="O684" s="62"/>
      <c r="P684" s="58"/>
      <c r="Q684" s="88"/>
    </row>
    <row r="685" spans="1:17">
      <c r="A685" s="7" t="s">
        <v>748</v>
      </c>
      <c r="B685" s="8" t="s">
        <v>13</v>
      </c>
      <c r="C685" s="63">
        <v>2</v>
      </c>
      <c r="D685" s="1" t="s">
        <v>15</v>
      </c>
      <c r="E685" s="97" t="s">
        <v>753</v>
      </c>
      <c r="F685" s="56"/>
      <c r="G685" s="57">
        <v>0</v>
      </c>
      <c r="H685" s="61"/>
      <c r="I685" s="61"/>
      <c r="J685" s="57"/>
      <c r="K685" s="86"/>
      <c r="L685" s="59"/>
      <c r="M685" s="58">
        <v>0</v>
      </c>
      <c r="N685" s="62"/>
      <c r="O685" s="62"/>
      <c r="P685" s="58"/>
      <c r="Q685" s="88"/>
    </row>
    <row r="686" spans="1:17">
      <c r="A686" s="7" t="s">
        <v>765</v>
      </c>
      <c r="B686" s="8" t="s">
        <v>40</v>
      </c>
      <c r="C686" s="63">
        <v>2</v>
      </c>
      <c r="D686" s="1" t="s">
        <v>15</v>
      </c>
      <c r="E686" s="97" t="s">
        <v>769</v>
      </c>
      <c r="F686" s="56" t="s">
        <v>4756</v>
      </c>
      <c r="G686" s="57">
        <v>0</v>
      </c>
      <c r="H686" s="57"/>
      <c r="I686" s="57"/>
      <c r="J686" s="57"/>
      <c r="K686" s="86"/>
      <c r="L686" s="59"/>
      <c r="M686" s="58">
        <v>0</v>
      </c>
      <c r="N686" s="62"/>
      <c r="O686" s="62"/>
      <c r="P686" s="58"/>
      <c r="Q686" s="88"/>
    </row>
    <row r="687" spans="1:17">
      <c r="A687" s="7" t="s">
        <v>770</v>
      </c>
      <c r="B687" s="8" t="s">
        <v>64</v>
      </c>
      <c r="C687" s="3">
        <v>51</v>
      </c>
      <c r="D687" s="1" t="s">
        <v>66</v>
      </c>
      <c r="E687" s="97" t="s">
        <v>775</v>
      </c>
      <c r="F687" s="56" t="s">
        <v>4756</v>
      </c>
      <c r="G687" s="57">
        <v>0</v>
      </c>
      <c r="H687" s="57"/>
      <c r="I687" s="57"/>
      <c r="J687" s="57"/>
      <c r="K687" s="86"/>
      <c r="L687" s="59" t="s">
        <v>4756</v>
      </c>
      <c r="M687" s="58">
        <v>0</v>
      </c>
      <c r="N687" s="62"/>
      <c r="O687" s="62"/>
      <c r="P687" s="58"/>
      <c r="Q687" s="88"/>
    </row>
    <row r="688" spans="1:17">
      <c r="A688" s="7" t="s">
        <v>795</v>
      </c>
      <c r="B688" s="8" t="s">
        <v>40</v>
      </c>
      <c r="C688" s="63">
        <v>1</v>
      </c>
      <c r="D688" s="1" t="s">
        <v>34</v>
      </c>
      <c r="E688" s="97" t="s">
        <v>800</v>
      </c>
      <c r="F688" s="56"/>
      <c r="G688" s="57">
        <v>0</v>
      </c>
      <c r="H688" s="57"/>
      <c r="I688" s="57"/>
      <c r="J688" s="57"/>
      <c r="K688" s="86"/>
      <c r="L688" s="59" t="s">
        <v>4755</v>
      </c>
      <c r="M688" s="58">
        <v>0</v>
      </c>
      <c r="N688" s="62"/>
      <c r="O688" s="62"/>
      <c r="P688" s="58"/>
      <c r="Q688" s="88"/>
    </row>
    <row r="689" spans="1:17">
      <c r="A689" s="7" t="s">
        <v>824</v>
      </c>
      <c r="B689" s="8" t="s">
        <v>13</v>
      </c>
      <c r="C689" s="3">
        <v>24</v>
      </c>
      <c r="D689" s="1" t="s">
        <v>129</v>
      </c>
      <c r="E689" s="97" t="s">
        <v>828</v>
      </c>
      <c r="F689" s="56" t="s">
        <v>4755</v>
      </c>
      <c r="G689" s="57">
        <v>0</v>
      </c>
      <c r="H689" s="57"/>
      <c r="I689" s="57"/>
      <c r="J689" s="57"/>
      <c r="K689" s="86"/>
      <c r="L689" s="59"/>
      <c r="M689" s="58">
        <v>0</v>
      </c>
      <c r="N689" s="62"/>
      <c r="O689" s="62"/>
      <c r="P689" s="58"/>
      <c r="Q689" s="88"/>
    </row>
    <row r="690" spans="1:17">
      <c r="A690" s="7" t="s">
        <v>852</v>
      </c>
      <c r="B690" s="8" t="s">
        <v>64</v>
      </c>
      <c r="C690" s="3">
        <v>53</v>
      </c>
      <c r="D690" s="1" t="s">
        <v>170</v>
      </c>
      <c r="E690" s="97" t="s">
        <v>856</v>
      </c>
      <c r="F690" s="56"/>
      <c r="G690" s="57">
        <v>0</v>
      </c>
      <c r="H690" s="61"/>
      <c r="I690" s="61"/>
      <c r="J690" s="57"/>
      <c r="K690" s="86"/>
      <c r="L690" s="59"/>
      <c r="M690" s="58">
        <v>0</v>
      </c>
      <c r="N690" s="62"/>
      <c r="O690" s="62"/>
      <c r="P690" s="58"/>
      <c r="Q690" s="88"/>
    </row>
    <row r="691" spans="1:17">
      <c r="A691" s="7" t="s">
        <v>863</v>
      </c>
      <c r="B691" s="8" t="s">
        <v>64</v>
      </c>
      <c r="C691" s="63">
        <v>2</v>
      </c>
      <c r="D691" s="1" t="s">
        <v>15</v>
      </c>
      <c r="E691" s="97" t="s">
        <v>868</v>
      </c>
      <c r="F691" s="56" t="s">
        <v>4756</v>
      </c>
      <c r="G691" s="57">
        <v>0</v>
      </c>
      <c r="H691" s="57"/>
      <c r="I691" s="57"/>
      <c r="J691" s="57"/>
      <c r="K691" s="86"/>
      <c r="L691" s="59"/>
      <c r="M691" s="58">
        <v>0</v>
      </c>
      <c r="N691" s="62"/>
      <c r="O691" s="62"/>
      <c r="P691" s="58"/>
      <c r="Q691" s="88"/>
    </row>
    <row r="692" spans="1:17">
      <c r="A692" s="7" t="s">
        <v>898</v>
      </c>
      <c r="B692" s="8" t="s">
        <v>64</v>
      </c>
      <c r="C692" s="3">
        <v>70</v>
      </c>
      <c r="D692" s="1" t="s">
        <v>170</v>
      </c>
      <c r="E692" s="97" t="s">
        <v>902</v>
      </c>
      <c r="F692" s="56"/>
      <c r="G692" s="57">
        <v>0</v>
      </c>
      <c r="H692" s="57"/>
      <c r="I692" s="57"/>
      <c r="J692" s="57"/>
      <c r="K692" s="86"/>
      <c r="L692" s="59"/>
      <c r="M692" s="58">
        <v>0</v>
      </c>
      <c r="N692" s="62"/>
      <c r="O692" s="62"/>
      <c r="P692" s="58"/>
      <c r="Q692" s="88"/>
    </row>
    <row r="693" spans="1:17">
      <c r="A693" s="7" t="s">
        <v>927</v>
      </c>
      <c r="B693" s="8" t="s">
        <v>27</v>
      </c>
      <c r="C693" s="63">
        <v>1</v>
      </c>
      <c r="D693" s="1" t="s">
        <v>34</v>
      </c>
      <c r="E693" s="97" t="s">
        <v>932</v>
      </c>
      <c r="F693" s="56"/>
      <c r="G693" s="57">
        <v>0</v>
      </c>
      <c r="H693" s="57"/>
      <c r="I693" s="57"/>
      <c r="J693" s="57"/>
      <c r="K693" s="86"/>
      <c r="L693" s="59"/>
      <c r="M693" s="58">
        <v>0</v>
      </c>
      <c r="N693" s="62"/>
      <c r="O693" s="62"/>
      <c r="P693" s="58"/>
      <c r="Q693" s="88"/>
    </row>
    <row r="694" spans="1:17">
      <c r="A694" s="7" t="s">
        <v>956</v>
      </c>
      <c r="B694" s="8" t="s">
        <v>13</v>
      </c>
      <c r="C694" s="3">
        <v>97</v>
      </c>
      <c r="D694" s="1" t="s">
        <v>129</v>
      </c>
      <c r="E694" s="97" t="s">
        <v>961</v>
      </c>
      <c r="F694" s="56" t="s">
        <v>4755</v>
      </c>
      <c r="G694" s="57">
        <v>0</v>
      </c>
      <c r="H694" s="57"/>
      <c r="I694" s="57"/>
      <c r="J694" s="57"/>
      <c r="K694" s="86"/>
      <c r="L694" s="59"/>
      <c r="M694" s="58">
        <v>0</v>
      </c>
      <c r="N694" s="62"/>
      <c r="O694" s="62"/>
      <c r="P694" s="58"/>
      <c r="Q694" s="88"/>
    </row>
    <row r="695" spans="1:17">
      <c r="A695" s="7" t="s">
        <v>962</v>
      </c>
      <c r="B695" s="8" t="s">
        <v>966</v>
      </c>
      <c r="C695" s="3">
        <v>69</v>
      </c>
      <c r="D695" s="1" t="s">
        <v>358</v>
      </c>
      <c r="E695" s="97" t="s">
        <v>968</v>
      </c>
      <c r="F695" s="56" t="s">
        <v>4755</v>
      </c>
      <c r="G695" s="57">
        <v>0</v>
      </c>
      <c r="H695" s="57"/>
      <c r="I695" s="57"/>
      <c r="J695" s="57"/>
      <c r="K695" s="86"/>
      <c r="L695" s="59" t="s">
        <v>4756</v>
      </c>
      <c r="M695" s="58">
        <v>0</v>
      </c>
      <c r="N695" s="62"/>
      <c r="O695" s="62"/>
      <c r="P695" s="58"/>
      <c r="Q695" s="88"/>
    </row>
    <row r="696" spans="1:17">
      <c r="A696" s="7" t="s">
        <v>969</v>
      </c>
      <c r="B696" s="8" t="s">
        <v>13</v>
      </c>
      <c r="C696" s="63">
        <v>2</v>
      </c>
      <c r="D696" s="1" t="s">
        <v>15</v>
      </c>
      <c r="E696" s="97" t="s">
        <v>974</v>
      </c>
      <c r="F696" s="56" t="s">
        <v>4755</v>
      </c>
      <c r="G696" s="57">
        <v>0</v>
      </c>
      <c r="H696" s="57"/>
      <c r="I696" s="57"/>
      <c r="J696" s="57"/>
      <c r="K696" s="86"/>
      <c r="L696" s="59"/>
      <c r="M696" s="58">
        <v>0</v>
      </c>
      <c r="N696" s="62"/>
      <c r="O696" s="62"/>
      <c r="P696" s="58"/>
      <c r="Q696" s="88"/>
    </row>
    <row r="697" spans="1:17">
      <c r="A697" s="7" t="s">
        <v>987</v>
      </c>
      <c r="B697" s="8" t="s">
        <v>97</v>
      </c>
      <c r="C697" s="63">
        <v>1</v>
      </c>
      <c r="D697" s="1" t="s">
        <v>34</v>
      </c>
      <c r="E697" s="97" t="s">
        <v>992</v>
      </c>
      <c r="F697" s="56" t="s">
        <v>4755</v>
      </c>
      <c r="G697" s="57">
        <v>1</v>
      </c>
      <c r="H697" s="61">
        <v>35.018050541516288</v>
      </c>
      <c r="I697" s="61">
        <v>57.692307692307772</v>
      </c>
      <c r="J697" s="57"/>
      <c r="K697" s="86">
        <v>98.67</v>
      </c>
      <c r="L697" s="59" t="s">
        <v>4755</v>
      </c>
      <c r="M697" s="58">
        <v>0</v>
      </c>
      <c r="N697" s="62"/>
      <c r="O697" s="62"/>
      <c r="P697" s="58"/>
      <c r="Q697" s="88"/>
    </row>
    <row r="698" spans="1:17">
      <c r="A698" s="7" t="s">
        <v>1033</v>
      </c>
      <c r="B698" s="8" t="s">
        <v>13</v>
      </c>
      <c r="C698" s="63">
        <v>2</v>
      </c>
      <c r="D698" s="1" t="s">
        <v>15</v>
      </c>
      <c r="E698" s="97" t="s">
        <v>1038</v>
      </c>
      <c r="F698" s="56"/>
      <c r="G698" s="57">
        <v>0</v>
      </c>
      <c r="H698" s="57"/>
      <c r="I698" s="57"/>
      <c r="J698" s="57"/>
      <c r="K698" s="86"/>
      <c r="L698" s="59" t="s">
        <v>4756</v>
      </c>
      <c r="M698" s="58">
        <v>1</v>
      </c>
      <c r="N698" s="62">
        <v>57.421875</v>
      </c>
      <c r="O698" s="62">
        <v>75.172413793103487</v>
      </c>
      <c r="P698" s="62"/>
      <c r="Q698" s="88">
        <v>5.4450000000000003</v>
      </c>
    </row>
    <row r="699" spans="1:17">
      <c r="A699" s="7" t="s">
        <v>1050</v>
      </c>
      <c r="B699" s="8" t="s">
        <v>27</v>
      </c>
      <c r="C699" s="3">
        <v>32</v>
      </c>
      <c r="D699" s="1" t="s">
        <v>15</v>
      </c>
      <c r="E699" s="97" t="s">
        <v>1055</v>
      </c>
      <c r="F699" s="56" t="s">
        <v>4755</v>
      </c>
      <c r="G699" s="57">
        <v>0</v>
      </c>
      <c r="H699" s="61"/>
      <c r="I699" s="61"/>
      <c r="J699" s="57"/>
      <c r="K699" s="86"/>
      <c r="L699" s="59" t="s">
        <v>4755</v>
      </c>
      <c r="M699" s="58">
        <v>0</v>
      </c>
      <c r="N699" s="62"/>
      <c r="O699" s="62"/>
      <c r="P699" s="58"/>
      <c r="Q699" s="88"/>
    </row>
    <row r="700" spans="1:17">
      <c r="A700" s="7" t="s">
        <v>1056</v>
      </c>
      <c r="B700" s="8" t="s">
        <v>697</v>
      </c>
      <c r="C700" s="3">
        <v>25</v>
      </c>
      <c r="D700" s="1" t="s">
        <v>66</v>
      </c>
      <c r="E700" s="97" t="s">
        <v>1061</v>
      </c>
      <c r="F700" s="56"/>
      <c r="G700" s="57">
        <v>0</v>
      </c>
      <c r="H700" s="57"/>
      <c r="I700" s="57"/>
      <c r="J700" s="57"/>
      <c r="K700" s="86"/>
      <c r="L700" s="59"/>
      <c r="M700" s="58">
        <v>0</v>
      </c>
      <c r="N700" s="62"/>
      <c r="O700" s="62"/>
      <c r="P700" s="58"/>
      <c r="Q700" s="88"/>
    </row>
    <row r="701" spans="1:17">
      <c r="A701" s="7" t="s">
        <v>1068</v>
      </c>
      <c r="B701" s="8" t="s">
        <v>40</v>
      </c>
      <c r="C701" s="3">
        <v>112</v>
      </c>
      <c r="D701" s="1" t="s">
        <v>1073</v>
      </c>
      <c r="E701" s="97" t="s">
        <v>1074</v>
      </c>
      <c r="F701" s="56" t="s">
        <v>4756</v>
      </c>
      <c r="G701" s="57">
        <v>0</v>
      </c>
      <c r="H701" s="57"/>
      <c r="I701" s="57"/>
      <c r="J701" s="57"/>
      <c r="K701" s="86"/>
      <c r="L701" s="59"/>
      <c r="M701" s="58">
        <v>0</v>
      </c>
      <c r="N701" s="62"/>
      <c r="O701" s="62"/>
      <c r="P701" s="58"/>
      <c r="Q701" s="88"/>
    </row>
    <row r="702" spans="1:17">
      <c r="A702" s="7" t="s">
        <v>1099</v>
      </c>
      <c r="B702" s="8" t="s">
        <v>135</v>
      </c>
      <c r="C702" s="3">
        <v>28</v>
      </c>
      <c r="D702" s="1" t="s">
        <v>652</v>
      </c>
      <c r="E702" s="97" t="s">
        <v>1104</v>
      </c>
      <c r="F702" s="56"/>
      <c r="G702" s="57">
        <v>0</v>
      </c>
      <c r="H702" s="57"/>
      <c r="I702" s="57"/>
      <c r="J702" s="57"/>
      <c r="K702" s="86"/>
      <c r="L702" s="59" t="s">
        <v>4756</v>
      </c>
      <c r="M702" s="58">
        <v>0</v>
      </c>
      <c r="N702" s="62"/>
      <c r="O702" s="62"/>
      <c r="P702" s="58"/>
      <c r="Q702" s="88"/>
    </row>
    <row r="703" spans="1:17">
      <c r="A703" s="7" t="s">
        <v>1118</v>
      </c>
      <c r="B703" s="8" t="s">
        <v>40</v>
      </c>
      <c r="C703" s="63">
        <v>2</v>
      </c>
      <c r="D703" s="1" t="s">
        <v>15</v>
      </c>
      <c r="E703" s="97" t="s">
        <v>1122</v>
      </c>
      <c r="F703" s="56" t="s">
        <v>4755</v>
      </c>
      <c r="G703" s="57">
        <v>0</v>
      </c>
      <c r="H703" s="61"/>
      <c r="I703" s="61"/>
      <c r="J703" s="57"/>
      <c r="K703" s="86"/>
      <c r="L703" s="59"/>
      <c r="M703" s="58">
        <v>0</v>
      </c>
      <c r="N703" s="62"/>
      <c r="O703" s="62"/>
      <c r="P703" s="58"/>
      <c r="Q703" s="88"/>
    </row>
    <row r="704" spans="1:17">
      <c r="A704" s="7" t="s">
        <v>1123</v>
      </c>
      <c r="B704" s="8" t="s">
        <v>13</v>
      </c>
      <c r="C704" s="63">
        <v>2</v>
      </c>
      <c r="D704" s="1" t="s">
        <v>15</v>
      </c>
      <c r="E704" s="97" t="s">
        <v>1128</v>
      </c>
      <c r="F704" s="56" t="s">
        <v>4755</v>
      </c>
      <c r="G704" s="57">
        <v>1</v>
      </c>
      <c r="H704" s="61">
        <v>31.407942238267207</v>
      </c>
      <c r="I704" s="61">
        <v>51.282051282051349</v>
      </c>
      <c r="J704" s="57"/>
      <c r="K704" s="86">
        <v>99.01</v>
      </c>
      <c r="L704" s="59" t="s">
        <v>4755</v>
      </c>
      <c r="M704" s="58">
        <v>0</v>
      </c>
      <c r="N704" s="62"/>
      <c r="O704" s="62"/>
      <c r="P704" s="58"/>
      <c r="Q704" s="88"/>
    </row>
    <row r="705" spans="1:17">
      <c r="A705" s="7" t="s">
        <v>1147</v>
      </c>
      <c r="B705" s="8" t="s">
        <v>40</v>
      </c>
      <c r="C705" s="63">
        <v>2</v>
      </c>
      <c r="D705" s="1" t="s">
        <v>15</v>
      </c>
      <c r="E705" s="97" t="s">
        <v>1152</v>
      </c>
      <c r="F705" s="56"/>
      <c r="G705" s="57">
        <v>0</v>
      </c>
      <c r="H705" s="57"/>
      <c r="I705" s="57"/>
      <c r="J705" s="57"/>
      <c r="K705" s="86"/>
      <c r="L705" s="59" t="s">
        <v>4755</v>
      </c>
      <c r="M705" s="58">
        <v>0</v>
      </c>
      <c r="N705" s="62"/>
      <c r="O705" s="62"/>
      <c r="P705" s="58"/>
      <c r="Q705" s="88"/>
    </row>
    <row r="706" spans="1:17">
      <c r="A706" s="7" t="s">
        <v>1153</v>
      </c>
      <c r="B706" s="8" t="s">
        <v>40</v>
      </c>
      <c r="C706" s="3">
        <v>74</v>
      </c>
      <c r="D706" s="1" t="s">
        <v>358</v>
      </c>
      <c r="E706" s="97" t="s">
        <v>1157</v>
      </c>
      <c r="F706" s="56" t="s">
        <v>4755</v>
      </c>
      <c r="G706" s="57">
        <v>0</v>
      </c>
      <c r="H706" s="57"/>
      <c r="I706" s="57"/>
      <c r="J706" s="57"/>
      <c r="K706" s="86"/>
      <c r="L706" s="59"/>
      <c r="M706" s="58">
        <v>0</v>
      </c>
      <c r="N706" s="62"/>
      <c r="O706" s="62"/>
      <c r="P706" s="58"/>
      <c r="Q706" s="88"/>
    </row>
    <row r="707" spans="1:17">
      <c r="A707" s="7" t="s">
        <v>1158</v>
      </c>
      <c r="B707" s="8" t="s">
        <v>13</v>
      </c>
      <c r="C707" s="63">
        <v>2</v>
      </c>
      <c r="D707" s="1" t="s">
        <v>15</v>
      </c>
      <c r="E707" s="97" t="s">
        <v>1162</v>
      </c>
      <c r="F707" s="56" t="s">
        <v>4755</v>
      </c>
      <c r="G707" s="57">
        <v>0</v>
      </c>
      <c r="H707" s="57"/>
      <c r="I707" s="57"/>
      <c r="J707" s="57"/>
      <c r="K707" s="86"/>
      <c r="L707" s="59"/>
      <c r="M707" s="58">
        <v>0</v>
      </c>
      <c r="N707" s="62"/>
      <c r="O707" s="62"/>
      <c r="P707" s="58"/>
      <c r="Q707" s="88"/>
    </row>
    <row r="708" spans="1:17">
      <c r="A708" s="7" t="s">
        <v>1182</v>
      </c>
      <c r="B708" s="8" t="s">
        <v>966</v>
      </c>
      <c r="C708" s="3">
        <v>23</v>
      </c>
      <c r="D708" s="1" t="s">
        <v>652</v>
      </c>
      <c r="E708" s="97" t="s">
        <v>1187</v>
      </c>
      <c r="F708" s="56" t="s">
        <v>4756</v>
      </c>
      <c r="G708" s="57">
        <v>0</v>
      </c>
      <c r="H708" s="61"/>
      <c r="I708" s="61"/>
      <c r="J708" s="57"/>
      <c r="K708" s="86"/>
      <c r="L708" s="59" t="s">
        <v>4756</v>
      </c>
      <c r="M708" s="58">
        <v>0</v>
      </c>
      <c r="N708" s="62"/>
      <c r="O708" s="62"/>
      <c r="P708" s="58"/>
      <c r="Q708" s="88"/>
    </row>
    <row r="709" spans="1:17">
      <c r="A709" s="7" t="s">
        <v>1188</v>
      </c>
      <c r="B709" s="8" t="s">
        <v>64</v>
      </c>
      <c r="C709" s="3">
        <v>75</v>
      </c>
      <c r="D709" s="1" t="s">
        <v>66</v>
      </c>
      <c r="E709" s="97" t="s">
        <v>1192</v>
      </c>
      <c r="F709" s="56"/>
      <c r="G709" s="57">
        <v>0</v>
      </c>
      <c r="H709" s="57"/>
      <c r="I709" s="57"/>
      <c r="J709" s="57"/>
      <c r="K709" s="86"/>
      <c r="L709" s="59"/>
      <c r="M709" s="58">
        <v>0</v>
      </c>
      <c r="N709" s="62"/>
      <c r="O709" s="62"/>
      <c r="P709" s="58"/>
      <c r="Q709" s="88"/>
    </row>
    <row r="710" spans="1:17">
      <c r="A710" s="7" t="s">
        <v>1193</v>
      </c>
      <c r="B710" s="8" t="s">
        <v>104</v>
      </c>
      <c r="C710" s="63">
        <v>1</v>
      </c>
      <c r="D710" s="1" t="s">
        <v>34</v>
      </c>
      <c r="E710" s="97" t="s">
        <v>1198</v>
      </c>
      <c r="F710" s="56" t="s">
        <v>4755</v>
      </c>
      <c r="G710" s="57">
        <v>0</v>
      </c>
      <c r="H710" s="57"/>
      <c r="I710" s="57"/>
      <c r="J710" s="57"/>
      <c r="K710" s="86"/>
      <c r="L710" s="59"/>
      <c r="M710" s="58">
        <v>0</v>
      </c>
      <c r="N710" s="62"/>
      <c r="O710" s="62"/>
      <c r="P710" s="58"/>
      <c r="Q710" s="88"/>
    </row>
    <row r="711" spans="1:17">
      <c r="A711" s="7" t="s">
        <v>1199</v>
      </c>
      <c r="B711" s="8" t="s">
        <v>13</v>
      </c>
      <c r="C711" s="3">
        <v>15</v>
      </c>
      <c r="D711" s="1" t="s">
        <v>143</v>
      </c>
      <c r="E711" s="97" t="s">
        <v>1203</v>
      </c>
      <c r="F711" s="56"/>
      <c r="G711" s="57">
        <v>0</v>
      </c>
      <c r="H711" s="57"/>
      <c r="I711" s="57"/>
      <c r="J711" s="57"/>
      <c r="K711" s="86"/>
      <c r="L711" s="59" t="s">
        <v>4756</v>
      </c>
      <c r="M711" s="58">
        <v>0</v>
      </c>
      <c r="N711" s="62"/>
      <c r="O711" s="62"/>
      <c r="P711" s="58"/>
      <c r="Q711" s="88"/>
    </row>
    <row r="712" spans="1:17">
      <c r="A712" s="7" t="s">
        <v>1204</v>
      </c>
      <c r="B712" s="8" t="s">
        <v>64</v>
      </c>
      <c r="C712" s="3">
        <v>112</v>
      </c>
      <c r="D712" s="1" t="s">
        <v>66</v>
      </c>
      <c r="E712" s="97" t="s">
        <v>1209</v>
      </c>
      <c r="F712" s="56" t="s">
        <v>4755</v>
      </c>
      <c r="G712" s="57">
        <v>1</v>
      </c>
      <c r="H712" s="61">
        <v>45.848375451263522</v>
      </c>
      <c r="I712" s="61"/>
      <c r="J712" s="61">
        <v>12.396694214876034</v>
      </c>
      <c r="K712" s="86">
        <v>67.48</v>
      </c>
      <c r="L712" s="59"/>
      <c r="M712" s="58">
        <v>0</v>
      </c>
      <c r="N712" s="62"/>
      <c r="O712" s="62"/>
      <c r="P712" s="58"/>
      <c r="Q712" s="88"/>
    </row>
    <row r="713" spans="1:17">
      <c r="A713" s="7" t="s">
        <v>1233</v>
      </c>
      <c r="B713" s="8" t="s">
        <v>27</v>
      </c>
      <c r="C713" s="63">
        <v>2</v>
      </c>
      <c r="D713" s="1" t="s">
        <v>15</v>
      </c>
      <c r="E713" s="97" t="s">
        <v>1237</v>
      </c>
      <c r="F713" s="56" t="s">
        <v>4756</v>
      </c>
      <c r="G713" s="57">
        <v>0</v>
      </c>
      <c r="H713" s="57"/>
      <c r="I713" s="57"/>
      <c r="J713" s="57"/>
      <c r="K713" s="86"/>
      <c r="L713" s="59" t="s">
        <v>4756</v>
      </c>
      <c r="M713" s="58">
        <v>0</v>
      </c>
      <c r="N713" s="62"/>
      <c r="O713" s="62"/>
      <c r="P713" s="58"/>
      <c r="Q713" s="88"/>
    </row>
    <row r="714" spans="1:17">
      <c r="A714" s="7" t="s">
        <v>1255</v>
      </c>
      <c r="B714" s="8" t="s">
        <v>135</v>
      </c>
      <c r="C714" s="3">
        <v>23</v>
      </c>
      <c r="D714" s="1" t="s">
        <v>66</v>
      </c>
      <c r="E714" s="97" t="s">
        <v>1260</v>
      </c>
      <c r="F714" s="56" t="s">
        <v>4756</v>
      </c>
      <c r="G714" s="57">
        <v>0</v>
      </c>
      <c r="H714" s="57"/>
      <c r="I714" s="57"/>
      <c r="J714" s="57"/>
      <c r="K714" s="86"/>
      <c r="L714" s="59"/>
      <c r="M714" s="58">
        <v>0</v>
      </c>
      <c r="N714" s="62"/>
      <c r="O714" s="62"/>
      <c r="P714" s="58"/>
      <c r="Q714" s="88"/>
    </row>
    <row r="715" spans="1:17">
      <c r="A715" s="7" t="s">
        <v>1268</v>
      </c>
      <c r="B715" s="8" t="s">
        <v>64</v>
      </c>
      <c r="C715" s="3">
        <v>35</v>
      </c>
      <c r="D715" s="1" t="s">
        <v>143</v>
      </c>
      <c r="E715" s="97" t="s">
        <v>1272</v>
      </c>
      <c r="F715" s="56" t="s">
        <v>4756</v>
      </c>
      <c r="G715" s="57">
        <v>0</v>
      </c>
      <c r="H715" s="61"/>
      <c r="I715" s="61"/>
      <c r="J715" s="57"/>
      <c r="K715" s="86"/>
      <c r="L715" s="59" t="s">
        <v>4756</v>
      </c>
      <c r="M715" s="58">
        <v>0</v>
      </c>
      <c r="N715" s="62"/>
      <c r="O715" s="62"/>
      <c r="P715" s="58"/>
      <c r="Q715" s="88"/>
    </row>
    <row r="716" spans="1:17">
      <c r="A716" s="7" t="s">
        <v>1273</v>
      </c>
      <c r="B716" s="8" t="s">
        <v>97</v>
      </c>
      <c r="C716" s="63">
        <v>1</v>
      </c>
      <c r="D716" s="1" t="s">
        <v>34</v>
      </c>
      <c r="E716" s="97" t="s">
        <v>1277</v>
      </c>
      <c r="F716" s="56"/>
      <c r="G716" s="57">
        <v>0</v>
      </c>
      <c r="H716" s="57"/>
      <c r="I716" s="57"/>
      <c r="J716" s="57"/>
      <c r="K716" s="86"/>
      <c r="L716" s="59" t="s">
        <v>4755</v>
      </c>
      <c r="M716" s="58">
        <v>0</v>
      </c>
      <c r="N716" s="62"/>
      <c r="O716" s="62"/>
      <c r="P716" s="58"/>
      <c r="Q716" s="88"/>
    </row>
    <row r="717" spans="1:17">
      <c r="A717" s="7" t="s">
        <v>1299</v>
      </c>
      <c r="B717" s="8" t="s">
        <v>966</v>
      </c>
      <c r="C717" s="63">
        <v>1</v>
      </c>
      <c r="D717" s="1" t="s">
        <v>34</v>
      </c>
      <c r="E717" s="97" t="s">
        <v>1304</v>
      </c>
      <c r="F717" s="56" t="s">
        <v>4755</v>
      </c>
      <c r="G717" s="57">
        <v>0</v>
      </c>
      <c r="H717" s="57"/>
      <c r="I717" s="57"/>
      <c r="J717" s="57"/>
      <c r="K717" s="86"/>
      <c r="L717" s="59"/>
      <c r="M717" s="58">
        <v>0</v>
      </c>
      <c r="N717" s="62"/>
      <c r="O717" s="62"/>
      <c r="P717" s="58"/>
      <c r="Q717" s="88"/>
    </row>
    <row r="718" spans="1:17">
      <c r="A718" s="7" t="s">
        <v>1305</v>
      </c>
      <c r="B718" s="8" t="s">
        <v>13</v>
      </c>
      <c r="C718" s="63">
        <v>2</v>
      </c>
      <c r="D718" s="1" t="s">
        <v>15</v>
      </c>
      <c r="E718" s="97" t="s">
        <v>1309</v>
      </c>
      <c r="F718" s="56"/>
      <c r="G718" s="57">
        <v>0</v>
      </c>
      <c r="H718" s="57"/>
      <c r="I718" s="57"/>
      <c r="J718" s="57"/>
      <c r="K718" s="86"/>
      <c r="L718" s="59"/>
      <c r="M718" s="58">
        <v>0</v>
      </c>
      <c r="N718" s="62"/>
      <c r="O718" s="62"/>
      <c r="P718" s="58"/>
      <c r="Q718" s="88"/>
    </row>
    <row r="719" spans="1:17">
      <c r="A719" s="7" t="s">
        <v>1334</v>
      </c>
      <c r="B719" s="8" t="s">
        <v>64</v>
      </c>
      <c r="C719" s="3">
        <v>61</v>
      </c>
      <c r="D719" s="1" t="s">
        <v>652</v>
      </c>
      <c r="E719" s="97" t="s">
        <v>1339</v>
      </c>
      <c r="F719" s="56" t="s">
        <v>4756</v>
      </c>
      <c r="G719" s="57">
        <v>2</v>
      </c>
      <c r="H719" s="61">
        <v>66.425992779783314</v>
      </c>
      <c r="I719" s="61"/>
      <c r="J719" s="61">
        <v>46.280991735537249</v>
      </c>
      <c r="K719" s="86">
        <v>2.7770000000000001</v>
      </c>
      <c r="L719" s="59" t="s">
        <v>4756</v>
      </c>
      <c r="M719" s="58">
        <v>2</v>
      </c>
      <c r="N719" s="62">
        <v>57.8125</v>
      </c>
      <c r="O719" s="62"/>
      <c r="P719" s="62">
        <v>35.13513513513513</v>
      </c>
      <c r="Q719" s="88">
        <v>5.3529999999999998</v>
      </c>
    </row>
    <row r="720" spans="1:17">
      <c r="A720" s="7" t="s">
        <v>1352</v>
      </c>
      <c r="B720" s="8" t="s">
        <v>13</v>
      </c>
      <c r="C720" s="63">
        <v>2</v>
      </c>
      <c r="D720" s="1" t="s">
        <v>15</v>
      </c>
      <c r="E720" s="97" t="s">
        <v>1351</v>
      </c>
      <c r="F720" s="56" t="s">
        <v>4755</v>
      </c>
      <c r="G720" s="57">
        <v>0</v>
      </c>
      <c r="H720" s="61"/>
      <c r="I720" s="61"/>
      <c r="J720" s="57"/>
      <c r="K720" s="86"/>
      <c r="L720" s="59" t="s">
        <v>4755</v>
      </c>
      <c r="M720" s="58">
        <v>0</v>
      </c>
      <c r="N720" s="62"/>
      <c r="O720" s="62"/>
      <c r="P720" s="58"/>
      <c r="Q720" s="88"/>
    </row>
    <row r="721" spans="1:17">
      <c r="A721" s="7" t="s">
        <v>1356</v>
      </c>
      <c r="B721" s="8" t="s">
        <v>13</v>
      </c>
      <c r="C721" s="63">
        <v>2</v>
      </c>
      <c r="D721" s="1" t="s">
        <v>15</v>
      </c>
      <c r="E721" s="97" t="s">
        <v>1361</v>
      </c>
      <c r="F721" s="56" t="s">
        <v>4755</v>
      </c>
      <c r="G721" s="57">
        <v>0</v>
      </c>
      <c r="H721" s="57"/>
      <c r="I721" s="57"/>
      <c r="J721" s="57"/>
      <c r="K721" s="86"/>
      <c r="L721" s="59"/>
      <c r="M721" s="58">
        <v>0</v>
      </c>
      <c r="N721" s="62"/>
      <c r="O721" s="62"/>
      <c r="P721" s="58"/>
      <c r="Q721" s="88"/>
    </row>
    <row r="722" spans="1:17">
      <c r="A722" s="7" t="s">
        <v>1362</v>
      </c>
      <c r="B722" s="8" t="s">
        <v>13</v>
      </c>
      <c r="C722" s="63">
        <v>2</v>
      </c>
      <c r="D722" s="1" t="s">
        <v>15</v>
      </c>
      <c r="E722" s="97" t="s">
        <v>1367</v>
      </c>
      <c r="F722" s="56"/>
      <c r="G722" s="57">
        <v>0</v>
      </c>
      <c r="H722" s="61"/>
      <c r="I722" s="61"/>
      <c r="J722" s="57"/>
      <c r="K722" s="86"/>
      <c r="L722" s="59" t="s">
        <v>4755</v>
      </c>
      <c r="M722" s="58">
        <v>1</v>
      </c>
      <c r="N722" s="62">
        <v>30.859375</v>
      </c>
      <c r="O722" s="62">
        <v>51.034482758620719</v>
      </c>
      <c r="P722" s="62"/>
      <c r="Q722" s="88">
        <v>99.29</v>
      </c>
    </row>
    <row r="723" spans="1:17">
      <c r="A723" s="7" t="s">
        <v>1392</v>
      </c>
      <c r="B723" s="8" t="s">
        <v>104</v>
      </c>
      <c r="C723" s="3">
        <v>40</v>
      </c>
      <c r="D723" s="1" t="s">
        <v>652</v>
      </c>
      <c r="E723" s="97" t="s">
        <v>1396</v>
      </c>
      <c r="F723" s="56"/>
      <c r="G723" s="57">
        <v>0</v>
      </c>
      <c r="H723" s="57"/>
      <c r="I723" s="57"/>
      <c r="J723" s="57"/>
      <c r="K723" s="86"/>
      <c r="L723" s="59"/>
      <c r="M723" s="58">
        <v>0</v>
      </c>
      <c r="N723" s="62"/>
      <c r="O723" s="62"/>
      <c r="P723" s="58"/>
      <c r="Q723" s="88"/>
    </row>
    <row r="724" spans="1:17">
      <c r="A724" s="7" t="s">
        <v>1397</v>
      </c>
      <c r="B724" s="8" t="s">
        <v>104</v>
      </c>
      <c r="C724" s="3">
        <v>75</v>
      </c>
      <c r="D724" s="1" t="s">
        <v>66</v>
      </c>
      <c r="E724" s="97" t="s">
        <v>1401</v>
      </c>
      <c r="F724" s="56" t="s">
        <v>4756</v>
      </c>
      <c r="G724" s="57">
        <v>0</v>
      </c>
      <c r="H724" s="57"/>
      <c r="I724" s="57"/>
      <c r="J724" s="57"/>
      <c r="K724" s="86"/>
      <c r="L724" s="59"/>
      <c r="M724" s="58">
        <v>0</v>
      </c>
      <c r="N724" s="62"/>
      <c r="O724" s="62"/>
      <c r="P724" s="58"/>
      <c r="Q724" s="88"/>
    </row>
    <row r="725" spans="1:17">
      <c r="A725" s="7" t="s">
        <v>1414</v>
      </c>
      <c r="B725" s="8" t="s">
        <v>104</v>
      </c>
      <c r="C725" s="3">
        <v>99</v>
      </c>
      <c r="D725" s="1" t="s">
        <v>177</v>
      </c>
      <c r="E725" s="97" t="s">
        <v>1419</v>
      </c>
      <c r="F725" s="56"/>
      <c r="G725" s="57">
        <v>0</v>
      </c>
      <c r="H725" s="57"/>
      <c r="I725" s="57"/>
      <c r="J725" s="57"/>
      <c r="K725" s="86"/>
      <c r="L725" s="59" t="s">
        <v>4756</v>
      </c>
      <c r="M725" s="58">
        <v>0</v>
      </c>
      <c r="N725" s="62"/>
      <c r="O725" s="62"/>
      <c r="P725" s="58"/>
      <c r="Q725" s="88"/>
    </row>
    <row r="726" spans="1:17">
      <c r="A726" s="7" t="s">
        <v>1447</v>
      </c>
      <c r="B726" s="8" t="s">
        <v>13</v>
      </c>
      <c r="C726" s="63">
        <v>2</v>
      </c>
      <c r="D726" s="1" t="s">
        <v>15</v>
      </c>
      <c r="E726" s="97" t="s">
        <v>1452</v>
      </c>
      <c r="F726" s="56" t="s">
        <v>4755</v>
      </c>
      <c r="G726" s="57">
        <v>0</v>
      </c>
      <c r="H726" s="57"/>
      <c r="I726" s="57"/>
      <c r="J726" s="57"/>
      <c r="K726" s="86"/>
      <c r="L726" s="59"/>
      <c r="M726" s="58">
        <v>0</v>
      </c>
      <c r="N726" s="62"/>
      <c r="O726" s="62"/>
      <c r="P726" s="58"/>
      <c r="Q726" s="88"/>
    </row>
    <row r="727" spans="1:17">
      <c r="A727" s="7" t="s">
        <v>1453</v>
      </c>
      <c r="B727" s="8" t="s">
        <v>13</v>
      </c>
      <c r="C727" s="63">
        <v>2</v>
      </c>
      <c r="D727" s="1" t="s">
        <v>15</v>
      </c>
      <c r="E727" s="97" t="s">
        <v>1458</v>
      </c>
      <c r="F727" s="56" t="s">
        <v>4755</v>
      </c>
      <c r="G727" s="57">
        <v>0</v>
      </c>
      <c r="H727" s="57"/>
      <c r="I727" s="57"/>
      <c r="J727" s="57"/>
      <c r="K727" s="86"/>
      <c r="L727" s="59"/>
      <c r="M727" s="58">
        <v>0</v>
      </c>
      <c r="N727" s="62"/>
      <c r="O727" s="62"/>
      <c r="P727" s="58"/>
      <c r="Q727" s="88"/>
    </row>
    <row r="728" spans="1:17">
      <c r="A728" s="7" t="s">
        <v>1540</v>
      </c>
      <c r="B728" s="8" t="s">
        <v>40</v>
      </c>
      <c r="C728" s="63">
        <v>2</v>
      </c>
      <c r="D728" s="1" t="s">
        <v>15</v>
      </c>
      <c r="E728" s="97" t="s">
        <v>1545</v>
      </c>
      <c r="F728" s="56" t="s">
        <v>4755</v>
      </c>
      <c r="G728" s="57">
        <v>0</v>
      </c>
      <c r="H728" s="57"/>
      <c r="I728" s="57"/>
      <c r="J728" s="57"/>
      <c r="K728" s="86"/>
      <c r="L728" s="59" t="s">
        <v>4755</v>
      </c>
      <c r="M728" s="58">
        <v>0</v>
      </c>
      <c r="N728" s="62"/>
      <c r="O728" s="62"/>
      <c r="P728" s="58"/>
      <c r="Q728" s="88"/>
    </row>
    <row r="729" spans="1:17">
      <c r="A729" s="7" t="s">
        <v>1558</v>
      </c>
      <c r="B729" s="8" t="s">
        <v>64</v>
      </c>
      <c r="C729" s="3">
        <v>61</v>
      </c>
      <c r="D729" s="1" t="s">
        <v>170</v>
      </c>
      <c r="E729" s="97" t="s">
        <v>1562</v>
      </c>
      <c r="F729" s="56"/>
      <c r="G729" s="57">
        <v>0</v>
      </c>
      <c r="H729" s="57"/>
      <c r="I729" s="57"/>
      <c r="J729" s="57"/>
      <c r="K729" s="86"/>
      <c r="L729" s="59"/>
      <c r="M729" s="58">
        <v>0</v>
      </c>
      <c r="N729" s="62"/>
      <c r="O729" s="62"/>
      <c r="P729" s="58"/>
      <c r="Q729" s="88"/>
    </row>
    <row r="730" spans="1:17">
      <c r="A730" s="7" t="s">
        <v>1574</v>
      </c>
      <c r="B730" s="8" t="s">
        <v>64</v>
      </c>
      <c r="C730" s="3">
        <v>9</v>
      </c>
      <c r="D730" s="1" t="s">
        <v>15</v>
      </c>
      <c r="E730" s="97" t="s">
        <v>1579</v>
      </c>
      <c r="F730" s="56" t="s">
        <v>4756</v>
      </c>
      <c r="G730" s="57">
        <v>0</v>
      </c>
      <c r="H730" s="57"/>
      <c r="I730" s="57"/>
      <c r="J730" s="57"/>
      <c r="K730" s="86"/>
      <c r="L730" s="59"/>
      <c r="M730" s="58">
        <v>0</v>
      </c>
      <c r="N730" s="62"/>
      <c r="O730" s="62"/>
      <c r="P730" s="58"/>
      <c r="Q730" s="88"/>
    </row>
    <row r="731" spans="1:17">
      <c r="A731" s="7" t="s">
        <v>1607</v>
      </c>
      <c r="B731" s="8" t="s">
        <v>40</v>
      </c>
      <c r="C731" s="63">
        <v>1</v>
      </c>
      <c r="D731" s="1" t="s">
        <v>34</v>
      </c>
      <c r="E731" s="97" t="s">
        <v>1611</v>
      </c>
      <c r="F731" s="56" t="s">
        <v>4755</v>
      </c>
      <c r="G731" s="57">
        <v>0</v>
      </c>
      <c r="H731" s="57"/>
      <c r="I731" s="57"/>
      <c r="J731" s="57"/>
      <c r="K731" s="86"/>
      <c r="L731" s="59"/>
      <c r="M731" s="58">
        <v>0</v>
      </c>
      <c r="N731" s="62"/>
      <c r="O731" s="62"/>
      <c r="P731" s="58"/>
      <c r="Q731" s="88"/>
    </row>
    <row r="732" spans="1:17">
      <c r="A732" s="7" t="s">
        <v>1623</v>
      </c>
      <c r="B732" s="8" t="s">
        <v>64</v>
      </c>
      <c r="C732" s="63">
        <v>2</v>
      </c>
      <c r="D732" s="1" t="s">
        <v>15</v>
      </c>
      <c r="E732" s="97" t="s">
        <v>1627</v>
      </c>
      <c r="F732" s="56" t="s">
        <v>4755</v>
      </c>
      <c r="G732" s="57">
        <v>0</v>
      </c>
      <c r="H732" s="57"/>
      <c r="I732" s="57"/>
      <c r="J732" s="57"/>
      <c r="K732" s="86"/>
      <c r="L732" s="59"/>
      <c r="M732" s="58">
        <v>0</v>
      </c>
      <c r="N732" s="62"/>
      <c r="O732" s="62"/>
      <c r="P732" s="58"/>
      <c r="Q732" s="88"/>
    </row>
    <row r="733" spans="1:17">
      <c r="A733" s="7" t="s">
        <v>1644</v>
      </c>
      <c r="B733" s="8" t="s">
        <v>27</v>
      </c>
      <c r="C733" s="63">
        <v>1</v>
      </c>
      <c r="D733" s="1" t="s">
        <v>34</v>
      </c>
      <c r="E733" s="97" t="s">
        <v>1649</v>
      </c>
      <c r="F733" s="56" t="s">
        <v>4755</v>
      </c>
      <c r="G733" s="57">
        <v>0</v>
      </c>
      <c r="H733" s="57"/>
      <c r="I733" s="57"/>
      <c r="J733" s="57"/>
      <c r="K733" s="86"/>
      <c r="L733" s="59"/>
      <c r="M733" s="58">
        <v>0</v>
      </c>
      <c r="N733" s="62"/>
      <c r="O733" s="62"/>
      <c r="P733" s="58"/>
      <c r="Q733" s="88"/>
    </row>
    <row r="734" spans="1:17">
      <c r="A734" s="7" t="s">
        <v>1655</v>
      </c>
      <c r="B734" s="8" t="s">
        <v>697</v>
      </c>
      <c r="C734" s="3">
        <v>102</v>
      </c>
      <c r="D734" s="1" t="s">
        <v>8</v>
      </c>
      <c r="E734" s="97" t="s">
        <v>1660</v>
      </c>
      <c r="F734" s="56" t="s">
        <v>4756</v>
      </c>
      <c r="G734" s="57">
        <v>0</v>
      </c>
      <c r="H734" s="57"/>
      <c r="I734" s="57"/>
      <c r="J734" s="57"/>
      <c r="K734" s="86"/>
      <c r="L734" s="59"/>
      <c r="M734" s="58">
        <v>0</v>
      </c>
      <c r="N734" s="62"/>
      <c r="O734" s="62"/>
      <c r="P734" s="58"/>
      <c r="Q734" s="88"/>
    </row>
    <row r="735" spans="1:17">
      <c r="A735" s="7" t="s">
        <v>1741</v>
      </c>
      <c r="B735" s="8" t="s">
        <v>13</v>
      </c>
      <c r="C735" s="63">
        <v>2</v>
      </c>
      <c r="D735" s="1" t="s">
        <v>15</v>
      </c>
      <c r="E735" s="97" t="s">
        <v>1746</v>
      </c>
      <c r="F735" s="56" t="s">
        <v>4755</v>
      </c>
      <c r="G735" s="57">
        <v>0</v>
      </c>
      <c r="H735" s="57"/>
      <c r="I735" s="57"/>
      <c r="J735" s="57"/>
      <c r="K735" s="86"/>
      <c r="L735" s="59"/>
      <c r="M735" s="58">
        <v>0</v>
      </c>
      <c r="N735" s="62"/>
      <c r="O735" s="62"/>
      <c r="P735" s="58"/>
      <c r="Q735" s="88"/>
    </row>
    <row r="736" spans="1:17">
      <c r="A736" s="7" t="s">
        <v>1752</v>
      </c>
      <c r="B736" s="8" t="s">
        <v>104</v>
      </c>
      <c r="C736" s="3">
        <v>43</v>
      </c>
      <c r="D736" s="1" t="s">
        <v>652</v>
      </c>
      <c r="E736" s="97" t="s">
        <v>1757</v>
      </c>
      <c r="F736" s="56"/>
      <c r="G736" s="57">
        <v>0</v>
      </c>
      <c r="H736" s="57"/>
      <c r="I736" s="57"/>
      <c r="J736" s="57"/>
      <c r="K736" s="86"/>
      <c r="L736" s="59" t="s">
        <v>4756</v>
      </c>
      <c r="M736" s="58">
        <v>0</v>
      </c>
      <c r="N736" s="62"/>
      <c r="O736" s="62"/>
      <c r="P736" s="58"/>
      <c r="Q736" s="88"/>
    </row>
    <row r="737" spans="1:17">
      <c r="A737" s="7" t="s">
        <v>1812</v>
      </c>
      <c r="B737" s="8" t="s">
        <v>13</v>
      </c>
      <c r="C737" s="63">
        <v>1</v>
      </c>
      <c r="D737" s="1" t="s">
        <v>34</v>
      </c>
      <c r="E737" s="97" t="s">
        <v>1817</v>
      </c>
      <c r="F737" s="56"/>
      <c r="G737" s="57">
        <v>0</v>
      </c>
      <c r="H737" s="57"/>
      <c r="I737" s="57"/>
      <c r="J737" s="57"/>
      <c r="K737" s="86"/>
      <c r="L737" s="59"/>
      <c r="M737" s="58">
        <v>0</v>
      </c>
      <c r="N737" s="62"/>
      <c r="O737" s="62"/>
      <c r="P737" s="58"/>
      <c r="Q737" s="88"/>
    </row>
    <row r="738" spans="1:17">
      <c r="A738" s="7" t="s">
        <v>1812</v>
      </c>
      <c r="B738" s="8" t="s">
        <v>13</v>
      </c>
      <c r="C738" s="3">
        <v>48</v>
      </c>
      <c r="D738" s="1" t="s">
        <v>1818</v>
      </c>
      <c r="E738" s="97" t="s">
        <v>1819</v>
      </c>
      <c r="F738" s="56"/>
      <c r="G738" s="57">
        <v>0</v>
      </c>
      <c r="H738" s="57"/>
      <c r="I738" s="57"/>
      <c r="J738" s="57"/>
      <c r="K738" s="86"/>
      <c r="L738" s="59" t="s">
        <v>4756</v>
      </c>
      <c r="M738" s="58">
        <v>0</v>
      </c>
      <c r="N738" s="62"/>
      <c r="O738" s="62"/>
      <c r="P738" s="58"/>
      <c r="Q738" s="88"/>
    </row>
    <row r="739" spans="1:17">
      <c r="A739" s="7" t="s">
        <v>1860</v>
      </c>
      <c r="B739" s="8" t="s">
        <v>13</v>
      </c>
      <c r="C739" s="3">
        <v>56</v>
      </c>
      <c r="D739" s="1" t="s">
        <v>15</v>
      </c>
      <c r="E739" s="97" t="s">
        <v>1865</v>
      </c>
      <c r="F739" s="56"/>
      <c r="G739" s="57">
        <v>0</v>
      </c>
      <c r="H739" s="61"/>
      <c r="I739" s="61"/>
      <c r="J739" s="57"/>
      <c r="K739" s="86"/>
      <c r="L739" s="59"/>
      <c r="M739" s="58">
        <v>0</v>
      </c>
      <c r="N739" s="62"/>
      <c r="O739" s="62"/>
      <c r="P739" s="58"/>
      <c r="Q739" s="88"/>
    </row>
    <row r="740" spans="1:17">
      <c r="A740" s="7" t="s">
        <v>1889</v>
      </c>
      <c r="B740" s="8" t="s">
        <v>155</v>
      </c>
      <c r="C740" s="63">
        <v>2</v>
      </c>
      <c r="D740" s="1" t="s">
        <v>15</v>
      </c>
      <c r="E740" s="97" t="s">
        <v>1894</v>
      </c>
      <c r="F740" s="56"/>
      <c r="G740" s="57">
        <v>0</v>
      </c>
      <c r="H740" s="61"/>
      <c r="I740" s="61"/>
      <c r="J740" s="57"/>
      <c r="K740" s="86"/>
      <c r="L740" s="59"/>
      <c r="M740" s="58">
        <v>0</v>
      </c>
      <c r="N740" s="62"/>
      <c r="O740" s="62"/>
      <c r="P740" s="58"/>
      <c r="Q740" s="88"/>
    </row>
    <row r="741" spans="1:17">
      <c r="A741" s="7" t="s">
        <v>1907</v>
      </c>
      <c r="B741" s="8" t="s">
        <v>40</v>
      </c>
      <c r="C741" s="63">
        <v>2</v>
      </c>
      <c r="D741" s="1" t="s">
        <v>15</v>
      </c>
      <c r="E741" s="97" t="s">
        <v>1911</v>
      </c>
      <c r="F741" s="56"/>
      <c r="G741" s="57">
        <v>0</v>
      </c>
      <c r="H741" s="61"/>
      <c r="I741" s="61"/>
      <c r="J741" s="57"/>
      <c r="K741" s="86"/>
      <c r="L741" s="59"/>
      <c r="M741" s="58">
        <v>0</v>
      </c>
      <c r="N741" s="62"/>
      <c r="O741" s="62"/>
      <c r="P741" s="58"/>
      <c r="Q741" s="88"/>
    </row>
    <row r="742" spans="1:17">
      <c r="A742" s="7" t="s">
        <v>1922</v>
      </c>
      <c r="B742" s="8" t="s">
        <v>40</v>
      </c>
      <c r="C742" s="63">
        <v>2</v>
      </c>
      <c r="D742" s="1" t="s">
        <v>15</v>
      </c>
      <c r="E742" s="97" t="s">
        <v>1927</v>
      </c>
      <c r="F742" s="56"/>
      <c r="G742" s="57">
        <v>0</v>
      </c>
      <c r="H742" s="57"/>
      <c r="I742" s="57"/>
      <c r="J742" s="57"/>
      <c r="K742" s="86"/>
      <c r="L742" s="59"/>
      <c r="M742" s="58">
        <v>0</v>
      </c>
      <c r="N742" s="62"/>
      <c r="O742" s="62"/>
      <c r="P742" s="58"/>
      <c r="Q742" s="88"/>
    </row>
    <row r="743" spans="1:17">
      <c r="A743" s="7" t="s">
        <v>1928</v>
      </c>
      <c r="B743" s="8" t="s">
        <v>64</v>
      </c>
      <c r="C743" s="3">
        <v>36</v>
      </c>
      <c r="D743" s="1" t="s">
        <v>177</v>
      </c>
      <c r="E743" s="97" t="s">
        <v>1934</v>
      </c>
      <c r="F743" s="56" t="s">
        <v>4756</v>
      </c>
      <c r="G743" s="57">
        <v>0</v>
      </c>
      <c r="H743" s="57"/>
      <c r="I743" s="57"/>
      <c r="J743" s="57"/>
      <c r="K743" s="86"/>
      <c r="L743" s="59"/>
      <c r="M743" s="58">
        <v>0</v>
      </c>
      <c r="N743" s="62"/>
      <c r="O743" s="62"/>
      <c r="P743" s="58"/>
      <c r="Q743" s="88"/>
    </row>
    <row r="744" spans="1:17">
      <c r="A744" s="7" t="s">
        <v>1928</v>
      </c>
      <c r="B744" s="8" t="s">
        <v>64</v>
      </c>
      <c r="C744" s="3">
        <v>37</v>
      </c>
      <c r="D744" s="1" t="s">
        <v>66</v>
      </c>
      <c r="E744" s="97" t="s">
        <v>1933</v>
      </c>
      <c r="F744" s="56" t="s">
        <v>4756</v>
      </c>
      <c r="G744" s="57">
        <v>0</v>
      </c>
      <c r="H744" s="57"/>
      <c r="I744" s="57"/>
      <c r="J744" s="57"/>
      <c r="K744" s="86"/>
      <c r="L744" s="59"/>
      <c r="M744" s="58">
        <v>0</v>
      </c>
      <c r="N744" s="62"/>
      <c r="O744" s="62"/>
      <c r="P744" s="58"/>
      <c r="Q744" s="88"/>
    </row>
    <row r="745" spans="1:17">
      <c r="A745" s="7" t="s">
        <v>1963</v>
      </c>
      <c r="B745" s="8" t="s">
        <v>13</v>
      </c>
      <c r="C745" s="63">
        <v>1</v>
      </c>
      <c r="D745" s="1" t="s">
        <v>34</v>
      </c>
      <c r="E745" s="97" t="s">
        <v>1968</v>
      </c>
      <c r="F745" s="56" t="s">
        <v>4755</v>
      </c>
      <c r="G745" s="57">
        <v>0</v>
      </c>
      <c r="H745" s="57"/>
      <c r="I745" s="57"/>
      <c r="J745" s="57"/>
      <c r="K745" s="86"/>
      <c r="L745" s="59" t="s">
        <v>4755</v>
      </c>
      <c r="M745" s="58">
        <v>0</v>
      </c>
      <c r="N745" s="62"/>
      <c r="O745" s="62"/>
      <c r="P745" s="58"/>
      <c r="Q745" s="88"/>
    </row>
    <row r="746" spans="1:17">
      <c r="A746" s="7" t="s">
        <v>1974</v>
      </c>
      <c r="B746" s="8" t="s">
        <v>40</v>
      </c>
      <c r="C746" s="63">
        <v>2</v>
      </c>
      <c r="D746" s="1" t="s">
        <v>15</v>
      </c>
      <c r="E746" s="97" t="s">
        <v>1979</v>
      </c>
      <c r="F746" s="56"/>
      <c r="G746" s="57">
        <v>0</v>
      </c>
      <c r="H746" s="57"/>
      <c r="I746" s="57"/>
      <c r="J746" s="57"/>
      <c r="K746" s="86"/>
      <c r="L746" s="59" t="s">
        <v>4755</v>
      </c>
      <c r="M746" s="58">
        <v>0</v>
      </c>
      <c r="N746" s="62"/>
      <c r="O746" s="62"/>
      <c r="P746" s="58"/>
      <c r="Q746" s="88"/>
    </row>
    <row r="747" spans="1:17">
      <c r="A747" s="7" t="s">
        <v>2004</v>
      </c>
      <c r="B747" s="8" t="s">
        <v>224</v>
      </c>
      <c r="C747" s="63">
        <v>2</v>
      </c>
      <c r="D747" s="1" t="s">
        <v>15</v>
      </c>
      <c r="E747" s="97" t="s">
        <v>2009</v>
      </c>
      <c r="F747" s="56" t="s">
        <v>4756</v>
      </c>
      <c r="G747" s="57">
        <v>0</v>
      </c>
      <c r="H747" s="57"/>
      <c r="I747" s="57"/>
      <c r="J747" s="57"/>
      <c r="K747" s="86"/>
      <c r="L747" s="59"/>
      <c r="M747" s="58">
        <v>0</v>
      </c>
      <c r="N747" s="62"/>
      <c r="O747" s="62"/>
      <c r="P747" s="58"/>
      <c r="Q747" s="88"/>
    </row>
    <row r="748" spans="1:17">
      <c r="A748" s="7" t="s">
        <v>2010</v>
      </c>
      <c r="B748" s="8" t="s">
        <v>64</v>
      </c>
      <c r="C748" s="3">
        <v>93</v>
      </c>
      <c r="D748" s="1" t="s">
        <v>652</v>
      </c>
      <c r="E748" s="97" t="s">
        <v>2014</v>
      </c>
      <c r="F748" s="56" t="s">
        <v>4756</v>
      </c>
      <c r="G748" s="57">
        <v>1</v>
      </c>
      <c r="H748" s="61">
        <v>87.003610108303462</v>
      </c>
      <c r="I748" s="61"/>
      <c r="J748" s="61">
        <v>77.68595041322321</v>
      </c>
      <c r="K748" s="86">
        <v>0.83879999999999999</v>
      </c>
      <c r="L748" s="59" t="s">
        <v>4756</v>
      </c>
      <c r="M748" s="58">
        <v>1</v>
      </c>
      <c r="N748" s="62">
        <v>90.625</v>
      </c>
      <c r="O748" s="62"/>
      <c r="P748" s="62">
        <v>87.387387387387548</v>
      </c>
      <c r="Q748" s="88">
        <v>0.72550000000000003</v>
      </c>
    </row>
    <row r="749" spans="1:17">
      <c r="A749" s="7" t="s">
        <v>2020</v>
      </c>
      <c r="B749" s="8" t="s">
        <v>135</v>
      </c>
      <c r="C749" s="3">
        <v>23</v>
      </c>
      <c r="D749" s="1" t="s">
        <v>143</v>
      </c>
      <c r="E749" s="97" t="s">
        <v>2026</v>
      </c>
      <c r="F749" s="56"/>
      <c r="G749" s="57">
        <v>0</v>
      </c>
      <c r="H749" s="57"/>
      <c r="I749" s="57"/>
      <c r="J749" s="57"/>
      <c r="K749" s="86"/>
      <c r="L749" s="59" t="s">
        <v>4756</v>
      </c>
      <c r="M749" s="58">
        <v>0</v>
      </c>
      <c r="N749" s="62"/>
      <c r="O749" s="62"/>
      <c r="P749" s="58"/>
      <c r="Q749" s="88"/>
    </row>
    <row r="750" spans="1:17">
      <c r="A750" s="7" t="s">
        <v>2020</v>
      </c>
      <c r="B750" s="8" t="s">
        <v>135</v>
      </c>
      <c r="C750" s="3">
        <v>27</v>
      </c>
      <c r="D750" s="1" t="s">
        <v>9</v>
      </c>
      <c r="E750" s="97" t="s">
        <v>2025</v>
      </c>
      <c r="F750" s="56"/>
      <c r="G750" s="57">
        <v>0</v>
      </c>
      <c r="H750" s="57"/>
      <c r="I750" s="57"/>
      <c r="J750" s="57"/>
      <c r="K750" s="86"/>
      <c r="L750" s="59" t="s">
        <v>4756</v>
      </c>
      <c r="M750" s="58">
        <v>0</v>
      </c>
      <c r="N750" s="62"/>
      <c r="O750" s="62"/>
      <c r="P750" s="58"/>
      <c r="Q750" s="88"/>
    </row>
    <row r="751" spans="1:17">
      <c r="A751" s="7" t="s">
        <v>2032</v>
      </c>
      <c r="B751" s="8" t="s">
        <v>97</v>
      </c>
      <c r="C751" s="63">
        <v>2</v>
      </c>
      <c r="D751" s="1" t="s">
        <v>15</v>
      </c>
      <c r="E751" s="97" t="s">
        <v>2036</v>
      </c>
      <c r="F751" s="56" t="s">
        <v>4755</v>
      </c>
      <c r="G751" s="57">
        <v>0</v>
      </c>
      <c r="H751" s="57"/>
      <c r="I751" s="57"/>
      <c r="J751" s="57"/>
      <c r="K751" s="86"/>
      <c r="L751" s="59"/>
      <c r="M751" s="58">
        <v>0</v>
      </c>
      <c r="N751" s="62"/>
      <c r="O751" s="62"/>
      <c r="P751" s="58"/>
      <c r="Q751" s="88"/>
    </row>
    <row r="752" spans="1:17">
      <c r="A752" s="7" t="s">
        <v>2049</v>
      </c>
      <c r="B752" s="8" t="s">
        <v>104</v>
      </c>
      <c r="C752" s="3">
        <v>75</v>
      </c>
      <c r="D752" s="1" t="s">
        <v>143</v>
      </c>
      <c r="E752" s="97" t="s">
        <v>2054</v>
      </c>
      <c r="F752" s="56" t="s">
        <v>4756</v>
      </c>
      <c r="G752" s="57">
        <v>0</v>
      </c>
      <c r="H752" s="57"/>
      <c r="I752" s="57"/>
      <c r="J752" s="57"/>
      <c r="K752" s="86"/>
      <c r="L752" s="59" t="s">
        <v>4756</v>
      </c>
      <c r="M752" s="58">
        <v>0</v>
      </c>
      <c r="N752" s="62"/>
      <c r="O752" s="62"/>
      <c r="P752" s="58"/>
      <c r="Q752" s="88"/>
    </row>
    <row r="753" spans="1:17">
      <c r="A753" s="7" t="s">
        <v>2066</v>
      </c>
      <c r="B753" s="8" t="s">
        <v>104</v>
      </c>
      <c r="C753" s="63">
        <v>1</v>
      </c>
      <c r="D753" s="1" t="s">
        <v>34</v>
      </c>
      <c r="E753" s="97" t="s">
        <v>2071</v>
      </c>
      <c r="F753" s="56" t="s">
        <v>4755</v>
      </c>
      <c r="G753" s="57">
        <v>0</v>
      </c>
      <c r="H753" s="61"/>
      <c r="I753" s="61"/>
      <c r="J753" s="57"/>
      <c r="K753" s="86"/>
      <c r="L753" s="59" t="s">
        <v>4755</v>
      </c>
      <c r="M753" s="58">
        <v>0</v>
      </c>
      <c r="N753" s="62"/>
      <c r="O753" s="62"/>
      <c r="P753" s="58"/>
      <c r="Q753" s="88"/>
    </row>
    <row r="754" spans="1:17">
      <c r="A754" s="7" t="s">
        <v>2114</v>
      </c>
      <c r="B754" s="8" t="s">
        <v>13</v>
      </c>
      <c r="C754" s="3">
        <v>43</v>
      </c>
      <c r="D754" s="1" t="s">
        <v>1818</v>
      </c>
      <c r="E754" s="97" t="s">
        <v>2119</v>
      </c>
      <c r="F754" s="56"/>
      <c r="G754" s="57">
        <v>0</v>
      </c>
      <c r="H754" s="57"/>
      <c r="I754" s="57"/>
      <c r="J754" s="57"/>
      <c r="K754" s="86"/>
      <c r="L754" s="59" t="s">
        <v>4756</v>
      </c>
      <c r="M754" s="58">
        <v>0</v>
      </c>
      <c r="N754" s="62"/>
      <c r="O754" s="62"/>
      <c r="P754" s="58"/>
      <c r="Q754" s="88"/>
    </row>
    <row r="755" spans="1:17">
      <c r="A755" s="7" t="s">
        <v>2136</v>
      </c>
      <c r="B755" s="8" t="s">
        <v>104</v>
      </c>
      <c r="C755" s="3">
        <v>78</v>
      </c>
      <c r="D755" s="1" t="s">
        <v>231</v>
      </c>
      <c r="E755" s="97" t="s">
        <v>2140</v>
      </c>
      <c r="F755" s="56" t="s">
        <v>4756</v>
      </c>
      <c r="G755" s="57">
        <v>0</v>
      </c>
      <c r="H755" s="57"/>
      <c r="I755" s="57"/>
      <c r="J755" s="57"/>
      <c r="K755" s="86"/>
      <c r="L755" s="59" t="s">
        <v>4756</v>
      </c>
      <c r="M755" s="58">
        <v>0</v>
      </c>
      <c r="N755" s="62"/>
      <c r="O755" s="62"/>
      <c r="P755" s="58"/>
      <c r="Q755" s="88"/>
    </row>
    <row r="756" spans="1:17">
      <c r="A756" s="7" t="s">
        <v>2146</v>
      </c>
      <c r="B756" s="8" t="s">
        <v>64</v>
      </c>
      <c r="C756" s="3">
        <v>37</v>
      </c>
      <c r="D756" s="1" t="s">
        <v>143</v>
      </c>
      <c r="E756" s="97" t="s">
        <v>2151</v>
      </c>
      <c r="F756" s="56" t="s">
        <v>4756</v>
      </c>
      <c r="G756" s="57">
        <v>0</v>
      </c>
      <c r="H756" s="57"/>
      <c r="I756" s="57"/>
      <c r="J756" s="57"/>
      <c r="K756" s="86"/>
      <c r="L756" s="59"/>
      <c r="M756" s="58">
        <v>0</v>
      </c>
      <c r="N756" s="62"/>
      <c r="O756" s="62"/>
      <c r="P756" s="58"/>
      <c r="Q756" s="88"/>
    </row>
    <row r="757" spans="1:17">
      <c r="A757" s="7" t="s">
        <v>2152</v>
      </c>
      <c r="B757" s="8" t="s">
        <v>224</v>
      </c>
      <c r="C757" s="63">
        <v>2</v>
      </c>
      <c r="D757" s="1" t="s">
        <v>15</v>
      </c>
      <c r="E757" s="97" t="s">
        <v>2156</v>
      </c>
      <c r="F757" s="56" t="s">
        <v>4755</v>
      </c>
      <c r="G757" s="57">
        <v>0</v>
      </c>
      <c r="H757" s="57"/>
      <c r="I757" s="57"/>
      <c r="J757" s="57"/>
      <c r="K757" s="86"/>
      <c r="L757" s="59"/>
      <c r="M757" s="58">
        <v>0</v>
      </c>
      <c r="N757" s="62"/>
      <c r="O757" s="62"/>
      <c r="P757" s="58"/>
      <c r="Q757" s="88"/>
    </row>
    <row r="758" spans="1:17">
      <c r="A758" s="7" t="s">
        <v>2157</v>
      </c>
      <c r="B758" s="8" t="s">
        <v>104</v>
      </c>
      <c r="C758" s="3">
        <v>30</v>
      </c>
      <c r="D758" s="1" t="s">
        <v>652</v>
      </c>
      <c r="E758" s="97" t="s">
        <v>2162</v>
      </c>
      <c r="F758" s="56" t="s">
        <v>4755</v>
      </c>
      <c r="G758" s="57">
        <v>0</v>
      </c>
      <c r="H758" s="57"/>
      <c r="I758" s="57"/>
      <c r="J758" s="57"/>
      <c r="K758" s="86"/>
      <c r="L758" s="59"/>
      <c r="M758" s="58">
        <v>0</v>
      </c>
      <c r="N758" s="62"/>
      <c r="O758" s="62"/>
      <c r="P758" s="58"/>
      <c r="Q758" s="88"/>
    </row>
    <row r="759" spans="1:17">
      <c r="A759" s="7" t="s">
        <v>2168</v>
      </c>
      <c r="B759" s="8" t="s">
        <v>13</v>
      </c>
      <c r="C759" s="63">
        <v>2</v>
      </c>
      <c r="D759" s="1" t="s">
        <v>15</v>
      </c>
      <c r="E759" s="97" t="s">
        <v>2173</v>
      </c>
      <c r="F759" s="56"/>
      <c r="G759" s="57">
        <v>0</v>
      </c>
      <c r="H759" s="57"/>
      <c r="I759" s="57"/>
      <c r="J759" s="57"/>
      <c r="K759" s="86"/>
      <c r="L759" s="59" t="s">
        <v>4756</v>
      </c>
      <c r="M759" s="58">
        <v>0</v>
      </c>
      <c r="N759" s="62"/>
      <c r="O759" s="62"/>
      <c r="P759" s="58"/>
      <c r="Q759" s="88"/>
    </row>
    <row r="760" spans="1:17">
      <c r="A760" s="7" t="s">
        <v>2174</v>
      </c>
      <c r="B760" s="8" t="s">
        <v>697</v>
      </c>
      <c r="C760" s="3">
        <v>25</v>
      </c>
      <c r="D760" s="1" t="s">
        <v>66</v>
      </c>
      <c r="E760" s="97" t="s">
        <v>2179</v>
      </c>
      <c r="F760" s="56" t="s">
        <v>4756</v>
      </c>
      <c r="G760" s="57">
        <v>0</v>
      </c>
      <c r="H760" s="57"/>
      <c r="I760" s="57"/>
      <c r="J760" s="57"/>
      <c r="K760" s="86"/>
      <c r="L760" s="59"/>
      <c r="M760" s="58">
        <v>0</v>
      </c>
      <c r="N760" s="62"/>
      <c r="O760" s="62"/>
      <c r="P760" s="58"/>
      <c r="Q760" s="88"/>
    </row>
    <row r="761" spans="1:17">
      <c r="A761" s="7" t="s">
        <v>2215</v>
      </c>
      <c r="B761" s="8" t="s">
        <v>64</v>
      </c>
      <c r="C761" s="3">
        <v>66</v>
      </c>
      <c r="D761" s="1" t="s">
        <v>231</v>
      </c>
      <c r="E761" s="97" t="s">
        <v>2220</v>
      </c>
      <c r="F761" s="56" t="s">
        <v>4755</v>
      </c>
      <c r="G761" s="57">
        <v>1</v>
      </c>
      <c r="H761" s="61">
        <v>43.321299638989167</v>
      </c>
      <c r="I761" s="61"/>
      <c r="J761" s="61">
        <v>8.2644628099173563</v>
      </c>
      <c r="K761" s="86">
        <v>92.49</v>
      </c>
      <c r="L761" s="59"/>
      <c r="M761" s="58">
        <v>0</v>
      </c>
      <c r="N761" s="62"/>
      <c r="O761" s="62"/>
      <c r="P761" s="58"/>
      <c r="Q761" s="88"/>
    </row>
    <row r="762" spans="1:17">
      <c r="A762" s="7" t="s">
        <v>2233</v>
      </c>
      <c r="B762" s="8" t="s">
        <v>64</v>
      </c>
      <c r="C762" s="3">
        <v>74</v>
      </c>
      <c r="D762" s="1" t="s">
        <v>66</v>
      </c>
      <c r="E762" s="97" t="s">
        <v>2237</v>
      </c>
      <c r="F762" s="56" t="s">
        <v>4756</v>
      </c>
      <c r="G762" s="57">
        <v>0</v>
      </c>
      <c r="H762" s="57"/>
      <c r="I762" s="57"/>
      <c r="J762" s="57"/>
      <c r="K762" s="86"/>
      <c r="L762" s="59"/>
      <c r="M762" s="58">
        <v>0</v>
      </c>
      <c r="N762" s="62"/>
      <c r="O762" s="62"/>
      <c r="P762" s="58"/>
      <c r="Q762" s="88"/>
    </row>
    <row r="763" spans="1:17">
      <c r="A763" s="7" t="s">
        <v>2249</v>
      </c>
      <c r="B763" s="8" t="s">
        <v>13</v>
      </c>
      <c r="C763" s="3">
        <v>68</v>
      </c>
      <c r="D763" s="1" t="s">
        <v>1073</v>
      </c>
      <c r="E763" s="97" t="s">
        <v>2254</v>
      </c>
      <c r="F763" s="56" t="s">
        <v>4756</v>
      </c>
      <c r="G763" s="57">
        <v>0</v>
      </c>
      <c r="H763" s="57"/>
      <c r="I763" s="57"/>
      <c r="J763" s="57"/>
      <c r="K763" s="86"/>
      <c r="L763" s="59"/>
      <c r="M763" s="58">
        <v>0</v>
      </c>
      <c r="N763" s="62"/>
      <c r="O763" s="62"/>
      <c r="P763" s="58"/>
      <c r="Q763" s="88"/>
    </row>
    <row r="764" spans="1:17">
      <c r="A764" s="7" t="s">
        <v>2275</v>
      </c>
      <c r="B764" s="8" t="s">
        <v>40</v>
      </c>
      <c r="C764" s="3">
        <v>40</v>
      </c>
      <c r="D764" s="1" t="s">
        <v>143</v>
      </c>
      <c r="E764" s="97" t="s">
        <v>2279</v>
      </c>
      <c r="F764" s="56"/>
      <c r="G764" s="57">
        <v>0</v>
      </c>
      <c r="H764" s="61"/>
      <c r="I764" s="61"/>
      <c r="J764" s="57"/>
      <c r="K764" s="86"/>
      <c r="L764" s="59" t="s">
        <v>4755</v>
      </c>
      <c r="M764" s="58">
        <v>0</v>
      </c>
      <c r="N764" s="62"/>
      <c r="O764" s="62"/>
      <c r="P764" s="58"/>
      <c r="Q764" s="88"/>
    </row>
    <row r="765" spans="1:17">
      <c r="A765" s="7" t="s">
        <v>2280</v>
      </c>
      <c r="B765" s="8" t="s">
        <v>27</v>
      </c>
      <c r="C765" s="63">
        <v>2</v>
      </c>
      <c r="D765" s="1" t="s">
        <v>15</v>
      </c>
      <c r="E765" s="97" t="s">
        <v>2285</v>
      </c>
      <c r="F765" s="56" t="s">
        <v>4755</v>
      </c>
      <c r="G765" s="57">
        <v>1</v>
      </c>
      <c r="H765" s="61">
        <v>25.992779783393537</v>
      </c>
      <c r="I765" s="61">
        <v>42.307692307692356</v>
      </c>
      <c r="J765" s="57"/>
      <c r="K765" s="86">
        <v>99.47</v>
      </c>
      <c r="L765" s="59"/>
      <c r="M765" s="58">
        <v>0</v>
      </c>
      <c r="N765" s="62"/>
      <c r="O765" s="62"/>
      <c r="P765" s="58"/>
      <c r="Q765" s="88"/>
    </row>
    <row r="766" spans="1:17">
      <c r="A766" s="7" t="s">
        <v>2309</v>
      </c>
      <c r="B766" s="8" t="s">
        <v>697</v>
      </c>
      <c r="C766" s="63">
        <v>2</v>
      </c>
      <c r="D766" s="1" t="s">
        <v>15</v>
      </c>
      <c r="E766" s="97" t="s">
        <v>2314</v>
      </c>
      <c r="F766" s="56" t="s">
        <v>4756</v>
      </c>
      <c r="G766" s="57">
        <v>0</v>
      </c>
      <c r="H766" s="57"/>
      <c r="I766" s="57"/>
      <c r="J766" s="57"/>
      <c r="K766" s="86"/>
      <c r="L766" s="59"/>
      <c r="M766" s="58">
        <v>0</v>
      </c>
      <c r="N766" s="62"/>
      <c r="O766" s="62"/>
      <c r="P766" s="58"/>
      <c r="Q766" s="88"/>
    </row>
    <row r="767" spans="1:17">
      <c r="A767" s="7" t="s">
        <v>2336</v>
      </c>
      <c r="B767" s="8" t="s">
        <v>13</v>
      </c>
      <c r="C767" s="3">
        <v>35</v>
      </c>
      <c r="D767" s="1" t="s">
        <v>358</v>
      </c>
      <c r="E767" s="97" t="s">
        <v>2341</v>
      </c>
      <c r="F767" s="56"/>
      <c r="G767" s="57">
        <v>0</v>
      </c>
      <c r="H767" s="57"/>
      <c r="I767" s="57"/>
      <c r="J767" s="57"/>
      <c r="K767" s="86"/>
      <c r="L767" s="59" t="s">
        <v>4755</v>
      </c>
      <c r="M767" s="58">
        <v>0</v>
      </c>
      <c r="N767" s="62"/>
      <c r="O767" s="62"/>
      <c r="P767" s="58"/>
      <c r="Q767" s="88"/>
    </row>
    <row r="768" spans="1:17">
      <c r="A768" s="7" t="s">
        <v>2354</v>
      </c>
      <c r="B768" s="8" t="s">
        <v>13</v>
      </c>
      <c r="C768" s="63">
        <v>2</v>
      </c>
      <c r="D768" s="1" t="s">
        <v>15</v>
      </c>
      <c r="E768" s="97" t="s">
        <v>2359</v>
      </c>
      <c r="F768" s="56" t="s">
        <v>4755</v>
      </c>
      <c r="G768" s="57">
        <v>2</v>
      </c>
      <c r="H768" s="61">
        <v>36.462093862815919</v>
      </c>
      <c r="I768" s="61">
        <v>60.256410256410341</v>
      </c>
      <c r="J768" s="57"/>
      <c r="K768" s="86">
        <v>98.61</v>
      </c>
      <c r="L768" s="59" t="s">
        <v>4755</v>
      </c>
      <c r="M768" s="58">
        <v>1</v>
      </c>
      <c r="N768" s="62">
        <v>34.765625</v>
      </c>
      <c r="O768" s="62">
        <v>57.931034482758655</v>
      </c>
      <c r="P768" s="62"/>
      <c r="Q768" s="88">
        <v>98.41</v>
      </c>
    </row>
    <row r="769" spans="1:17">
      <c r="A769" s="7" t="s">
        <v>2360</v>
      </c>
      <c r="B769" s="8" t="s">
        <v>13</v>
      </c>
      <c r="C769" s="63">
        <v>2</v>
      </c>
      <c r="D769" s="1" t="s">
        <v>15</v>
      </c>
      <c r="E769" s="97" t="s">
        <v>2365</v>
      </c>
      <c r="F769" s="56" t="s">
        <v>4755</v>
      </c>
      <c r="G769" s="57">
        <v>0</v>
      </c>
      <c r="H769" s="61"/>
      <c r="I769" s="61"/>
      <c r="J769" s="57"/>
      <c r="K769" s="86"/>
      <c r="L769" s="59" t="s">
        <v>4755</v>
      </c>
      <c r="M769" s="58">
        <v>0</v>
      </c>
      <c r="N769" s="62"/>
      <c r="O769" s="62"/>
      <c r="P769" s="58"/>
      <c r="Q769" s="88"/>
    </row>
    <row r="770" spans="1:17">
      <c r="A770" s="7" t="s">
        <v>2372</v>
      </c>
      <c r="B770" s="8" t="s">
        <v>135</v>
      </c>
      <c r="C770" s="3">
        <v>101</v>
      </c>
      <c r="D770" s="1" t="s">
        <v>377</v>
      </c>
      <c r="E770" s="97" t="s">
        <v>2377</v>
      </c>
      <c r="F770" s="56" t="s">
        <v>4755</v>
      </c>
      <c r="G770" s="57">
        <v>0</v>
      </c>
      <c r="H770" s="57"/>
      <c r="I770" s="57"/>
      <c r="J770" s="57"/>
      <c r="K770" s="86"/>
      <c r="L770" s="59"/>
      <c r="M770" s="58">
        <v>0</v>
      </c>
      <c r="N770" s="62"/>
      <c r="O770" s="62"/>
      <c r="P770" s="58"/>
      <c r="Q770" s="88"/>
    </row>
    <row r="771" spans="1:17">
      <c r="A771" s="7" t="s">
        <v>2384</v>
      </c>
      <c r="B771" s="8" t="s">
        <v>13</v>
      </c>
      <c r="C771" s="63">
        <v>1</v>
      </c>
      <c r="D771" s="1" t="s">
        <v>34</v>
      </c>
      <c r="E771" s="97" t="s">
        <v>2389</v>
      </c>
      <c r="F771" s="56" t="s">
        <v>4755</v>
      </c>
      <c r="G771" s="57">
        <v>0</v>
      </c>
      <c r="H771" s="57"/>
      <c r="I771" s="57"/>
      <c r="J771" s="57"/>
      <c r="K771" s="86"/>
      <c r="L771" s="59" t="s">
        <v>4755</v>
      </c>
      <c r="M771" s="58">
        <v>0</v>
      </c>
      <c r="N771" s="62"/>
      <c r="O771" s="62"/>
      <c r="P771" s="58"/>
      <c r="Q771" s="88"/>
    </row>
    <row r="772" spans="1:17">
      <c r="A772" s="7" t="s">
        <v>2414</v>
      </c>
      <c r="B772" s="8" t="s">
        <v>13</v>
      </c>
      <c r="C772" s="63">
        <v>1</v>
      </c>
      <c r="D772" s="1" t="s">
        <v>34</v>
      </c>
      <c r="E772" s="97" t="s">
        <v>2418</v>
      </c>
      <c r="F772" s="56" t="s">
        <v>4755</v>
      </c>
      <c r="G772" s="57">
        <v>0</v>
      </c>
      <c r="H772" s="57"/>
      <c r="I772" s="57"/>
      <c r="J772" s="57"/>
      <c r="K772" s="86"/>
      <c r="L772" s="59"/>
      <c r="M772" s="58">
        <v>0</v>
      </c>
      <c r="N772" s="62"/>
      <c r="O772" s="62"/>
      <c r="P772" s="58"/>
      <c r="Q772" s="88"/>
    </row>
    <row r="773" spans="1:17">
      <c r="A773" s="7" t="s">
        <v>2419</v>
      </c>
      <c r="B773" s="8" t="s">
        <v>27</v>
      </c>
      <c r="C773" s="63">
        <v>2</v>
      </c>
      <c r="D773" s="1" t="s">
        <v>15</v>
      </c>
      <c r="E773" s="97" t="s">
        <v>2423</v>
      </c>
      <c r="F773" s="56" t="s">
        <v>4755</v>
      </c>
      <c r="G773" s="57">
        <v>0</v>
      </c>
      <c r="H773" s="57"/>
      <c r="I773" s="57"/>
      <c r="J773" s="57"/>
      <c r="K773" s="86"/>
      <c r="L773" s="59"/>
      <c r="M773" s="58">
        <v>0</v>
      </c>
      <c r="N773" s="62"/>
      <c r="O773" s="62"/>
      <c r="P773" s="58"/>
      <c r="Q773" s="88"/>
    </row>
    <row r="774" spans="1:17">
      <c r="A774" s="7" t="s">
        <v>2440</v>
      </c>
      <c r="B774" s="8" t="s">
        <v>155</v>
      </c>
      <c r="C774" s="63">
        <v>1</v>
      </c>
      <c r="D774" s="1" t="s">
        <v>34</v>
      </c>
      <c r="E774" s="97" t="s">
        <v>2445</v>
      </c>
      <c r="F774" s="56" t="s">
        <v>4756</v>
      </c>
      <c r="G774" s="57">
        <v>0</v>
      </c>
      <c r="H774" s="57"/>
      <c r="I774" s="57"/>
      <c r="J774" s="57"/>
      <c r="K774" s="86"/>
      <c r="L774" s="59"/>
      <c r="M774" s="58">
        <v>0</v>
      </c>
      <c r="N774" s="62"/>
      <c r="O774" s="62"/>
      <c r="P774" s="58"/>
      <c r="Q774" s="88"/>
    </row>
    <row r="775" spans="1:17">
      <c r="A775" s="7" t="s">
        <v>2469</v>
      </c>
      <c r="B775" s="8" t="s">
        <v>64</v>
      </c>
      <c r="C775" s="3">
        <v>43</v>
      </c>
      <c r="D775" s="1" t="s">
        <v>66</v>
      </c>
      <c r="E775" s="97" t="s">
        <v>2473</v>
      </c>
      <c r="F775" s="56"/>
      <c r="G775" s="57">
        <v>0</v>
      </c>
      <c r="H775" s="57"/>
      <c r="I775" s="57"/>
      <c r="J775" s="57"/>
      <c r="K775" s="86"/>
      <c r="L775" s="59"/>
      <c r="M775" s="58">
        <v>0</v>
      </c>
      <c r="N775" s="62"/>
      <c r="O775" s="62"/>
      <c r="P775" s="58"/>
      <c r="Q775" s="88"/>
    </row>
    <row r="776" spans="1:17">
      <c r="A776" s="7" t="s">
        <v>2486</v>
      </c>
      <c r="B776" s="8" t="s">
        <v>135</v>
      </c>
      <c r="C776" s="3">
        <v>59</v>
      </c>
      <c r="D776" s="1" t="s">
        <v>1818</v>
      </c>
      <c r="E776" s="97" t="s">
        <v>2491</v>
      </c>
      <c r="F776" s="56" t="s">
        <v>4755</v>
      </c>
      <c r="G776" s="57">
        <v>0</v>
      </c>
      <c r="H776" s="57"/>
      <c r="I776" s="57"/>
      <c r="J776" s="57"/>
      <c r="K776" s="86"/>
      <c r="L776" s="59"/>
      <c r="M776" s="58">
        <v>0</v>
      </c>
      <c r="N776" s="62"/>
      <c r="O776" s="62"/>
      <c r="P776" s="58"/>
      <c r="Q776" s="88"/>
    </row>
    <row r="777" spans="1:17">
      <c r="A777" s="7" t="s">
        <v>2492</v>
      </c>
      <c r="B777" s="8" t="s">
        <v>13</v>
      </c>
      <c r="C777" s="63">
        <v>2</v>
      </c>
      <c r="D777" s="1" t="s">
        <v>15</v>
      </c>
      <c r="E777" s="97" t="s">
        <v>2497</v>
      </c>
      <c r="F777" s="56"/>
      <c r="G777" s="57">
        <v>0</v>
      </c>
      <c r="H777" s="57"/>
      <c r="I777" s="57"/>
      <c r="J777" s="57"/>
      <c r="K777" s="86"/>
      <c r="L777" s="59" t="s">
        <v>4756</v>
      </c>
      <c r="M777" s="58">
        <v>0</v>
      </c>
      <c r="N777" s="62"/>
      <c r="O777" s="62"/>
      <c r="P777" s="58"/>
      <c r="Q777" s="88"/>
    </row>
    <row r="778" spans="1:17">
      <c r="A778" s="7" t="s">
        <v>2531</v>
      </c>
      <c r="B778" s="8" t="s">
        <v>64</v>
      </c>
      <c r="C778" s="3">
        <v>106</v>
      </c>
      <c r="D778" s="1" t="s">
        <v>66</v>
      </c>
      <c r="E778" s="97" t="s">
        <v>2536</v>
      </c>
      <c r="F778" s="56" t="s">
        <v>4756</v>
      </c>
      <c r="G778" s="57">
        <v>0</v>
      </c>
      <c r="H778" s="57"/>
      <c r="I778" s="57"/>
      <c r="J778" s="57"/>
      <c r="K778" s="86"/>
      <c r="L778" s="59" t="s">
        <v>4756</v>
      </c>
      <c r="M778" s="58">
        <v>0</v>
      </c>
      <c r="N778" s="62"/>
      <c r="O778" s="62"/>
      <c r="P778" s="58"/>
      <c r="Q778" s="88"/>
    </row>
    <row r="779" spans="1:17">
      <c r="A779" s="7" t="s">
        <v>2537</v>
      </c>
      <c r="B779" s="8" t="s">
        <v>64</v>
      </c>
      <c r="C779" s="3">
        <v>79</v>
      </c>
      <c r="D779" s="1" t="s">
        <v>143</v>
      </c>
      <c r="E779" s="97" t="s">
        <v>2541</v>
      </c>
      <c r="F779" s="56" t="s">
        <v>4755</v>
      </c>
      <c r="G779" s="57">
        <v>0</v>
      </c>
      <c r="H779" s="57"/>
      <c r="I779" s="57"/>
      <c r="J779" s="57"/>
      <c r="K779" s="86"/>
      <c r="L779" s="59"/>
      <c r="M779" s="58">
        <v>0</v>
      </c>
      <c r="N779" s="62"/>
      <c r="O779" s="62"/>
      <c r="P779" s="58"/>
      <c r="Q779" s="88"/>
    </row>
    <row r="780" spans="1:17">
      <c r="A780" s="7" t="s">
        <v>2553</v>
      </c>
      <c r="B780" s="8" t="s">
        <v>135</v>
      </c>
      <c r="C780" s="3">
        <v>104</v>
      </c>
      <c r="D780" s="1" t="s">
        <v>79</v>
      </c>
      <c r="E780" s="97" t="s">
        <v>2558</v>
      </c>
      <c r="F780" s="56" t="s">
        <v>4756</v>
      </c>
      <c r="G780" s="57">
        <v>0</v>
      </c>
      <c r="H780" s="57"/>
      <c r="I780" s="57"/>
      <c r="J780" s="57"/>
      <c r="K780" s="86"/>
      <c r="L780" s="59" t="s">
        <v>4756</v>
      </c>
      <c r="M780" s="58">
        <v>0</v>
      </c>
      <c r="N780" s="62"/>
      <c r="O780" s="62"/>
      <c r="P780" s="58"/>
      <c r="Q780" s="88"/>
    </row>
    <row r="781" spans="1:17">
      <c r="A781" s="7" t="s">
        <v>2610</v>
      </c>
      <c r="B781" s="8" t="s">
        <v>40</v>
      </c>
      <c r="C781" s="63">
        <v>2</v>
      </c>
      <c r="D781" s="1" t="s">
        <v>15</v>
      </c>
      <c r="E781" s="97" t="s">
        <v>2615</v>
      </c>
      <c r="F781" s="56"/>
      <c r="G781" s="57">
        <v>0</v>
      </c>
      <c r="H781" s="61"/>
      <c r="I781" s="61"/>
      <c r="J781" s="57"/>
      <c r="K781" s="86"/>
      <c r="L781" s="59" t="s">
        <v>4755</v>
      </c>
      <c r="M781" s="58">
        <v>0</v>
      </c>
      <c r="N781" s="62"/>
      <c r="O781" s="62"/>
      <c r="P781" s="58"/>
      <c r="Q781" s="88"/>
    </row>
    <row r="782" spans="1:17">
      <c r="A782" s="7" t="s">
        <v>2622</v>
      </c>
      <c r="B782" s="8" t="s">
        <v>40</v>
      </c>
      <c r="C782" s="63">
        <v>2</v>
      </c>
      <c r="D782" s="1" t="s">
        <v>15</v>
      </c>
      <c r="E782" s="97" t="s">
        <v>2627</v>
      </c>
      <c r="F782" s="56"/>
      <c r="G782" s="57">
        <v>0</v>
      </c>
      <c r="H782" s="57"/>
      <c r="I782" s="57"/>
      <c r="J782" s="57"/>
      <c r="K782" s="86"/>
      <c r="L782" s="59" t="s">
        <v>4756</v>
      </c>
      <c r="M782" s="58">
        <v>0</v>
      </c>
      <c r="N782" s="62"/>
      <c r="O782" s="62"/>
      <c r="P782" s="58"/>
      <c r="Q782" s="88"/>
    </row>
    <row r="783" spans="1:17">
      <c r="A783" s="7" t="s">
        <v>2628</v>
      </c>
      <c r="B783" s="8" t="s">
        <v>104</v>
      </c>
      <c r="C783" s="63">
        <v>2</v>
      </c>
      <c r="D783" s="1" t="s">
        <v>15</v>
      </c>
      <c r="E783" s="97" t="s">
        <v>2633</v>
      </c>
      <c r="F783" s="56" t="s">
        <v>4755</v>
      </c>
      <c r="G783" s="57">
        <v>0</v>
      </c>
      <c r="H783" s="57"/>
      <c r="I783" s="57"/>
      <c r="J783" s="57"/>
      <c r="K783" s="86"/>
      <c r="L783" s="59" t="s">
        <v>4755</v>
      </c>
      <c r="M783" s="58">
        <v>0</v>
      </c>
      <c r="N783" s="62"/>
      <c r="O783" s="62"/>
      <c r="P783" s="58"/>
      <c r="Q783" s="88"/>
    </row>
    <row r="784" spans="1:17">
      <c r="A784" s="7" t="s">
        <v>2653</v>
      </c>
      <c r="B784" s="8" t="s">
        <v>64</v>
      </c>
      <c r="C784" s="63">
        <v>2</v>
      </c>
      <c r="D784" s="1" t="s">
        <v>15</v>
      </c>
      <c r="E784" s="97" t="s">
        <v>2658</v>
      </c>
      <c r="F784" s="56" t="s">
        <v>4756</v>
      </c>
      <c r="G784" s="57">
        <v>0</v>
      </c>
      <c r="H784" s="57"/>
      <c r="I784" s="57"/>
      <c r="J784" s="57"/>
      <c r="K784" s="86"/>
      <c r="L784" s="59"/>
      <c r="M784" s="58">
        <v>0</v>
      </c>
      <c r="N784" s="62"/>
      <c r="O784" s="62"/>
      <c r="P784" s="58"/>
      <c r="Q784" s="88"/>
    </row>
    <row r="785" spans="1:17">
      <c r="A785" s="7" t="s">
        <v>2659</v>
      </c>
      <c r="B785" s="8" t="s">
        <v>27</v>
      </c>
      <c r="C785" s="3">
        <v>79</v>
      </c>
      <c r="D785" s="1" t="s">
        <v>358</v>
      </c>
      <c r="E785" s="97" t="s">
        <v>2664</v>
      </c>
      <c r="F785" s="56"/>
      <c r="G785" s="57">
        <v>0</v>
      </c>
      <c r="H785" s="57"/>
      <c r="I785" s="57"/>
      <c r="J785" s="57"/>
      <c r="K785" s="86"/>
      <c r="L785" s="59"/>
      <c r="M785" s="58">
        <v>0</v>
      </c>
      <c r="N785" s="62"/>
      <c r="O785" s="62"/>
      <c r="P785" s="58"/>
      <c r="Q785" s="88"/>
    </row>
    <row r="786" spans="1:17">
      <c r="A786" s="7" t="s">
        <v>2665</v>
      </c>
      <c r="B786" s="8" t="s">
        <v>104</v>
      </c>
      <c r="C786" s="63">
        <v>1</v>
      </c>
      <c r="D786" s="1" t="s">
        <v>34</v>
      </c>
      <c r="E786" s="97" t="s">
        <v>2670</v>
      </c>
      <c r="F786" s="56"/>
      <c r="G786" s="57">
        <v>0</v>
      </c>
      <c r="H786" s="57"/>
      <c r="I786" s="57"/>
      <c r="J786" s="57"/>
      <c r="K786" s="86"/>
      <c r="L786" s="59"/>
      <c r="M786" s="58">
        <v>0</v>
      </c>
      <c r="N786" s="62"/>
      <c r="O786" s="62"/>
      <c r="P786" s="58"/>
      <c r="Q786" s="88"/>
    </row>
    <row r="787" spans="1:17">
      <c r="A787" s="7" t="s">
        <v>2676</v>
      </c>
      <c r="B787" s="8" t="s">
        <v>64</v>
      </c>
      <c r="C787" s="3">
        <v>60</v>
      </c>
      <c r="D787" s="1" t="s">
        <v>66</v>
      </c>
      <c r="E787" s="97" t="s">
        <v>2680</v>
      </c>
      <c r="F787" s="56"/>
      <c r="G787" s="57">
        <v>0</v>
      </c>
      <c r="H787" s="57"/>
      <c r="I787" s="57"/>
      <c r="J787" s="57"/>
      <c r="K787" s="86"/>
      <c r="L787" s="59" t="s">
        <v>4756</v>
      </c>
      <c r="M787" s="58">
        <v>0</v>
      </c>
      <c r="N787" s="62"/>
      <c r="O787" s="62"/>
      <c r="P787" s="58"/>
      <c r="Q787" s="88"/>
    </row>
    <row r="788" spans="1:17">
      <c r="A788" s="7" t="s">
        <v>2687</v>
      </c>
      <c r="B788" s="8" t="s">
        <v>40</v>
      </c>
      <c r="C788" s="63">
        <v>2</v>
      </c>
      <c r="D788" s="1" t="s">
        <v>15</v>
      </c>
      <c r="E788" s="97" t="s">
        <v>2692</v>
      </c>
      <c r="F788" s="56" t="s">
        <v>4755</v>
      </c>
      <c r="G788" s="57">
        <v>0</v>
      </c>
      <c r="H788" s="57"/>
      <c r="I788" s="57"/>
      <c r="J788" s="57"/>
      <c r="K788" s="86"/>
      <c r="L788" s="59" t="s">
        <v>4755</v>
      </c>
      <c r="M788" s="58">
        <v>0</v>
      </c>
      <c r="N788" s="62"/>
      <c r="O788" s="62"/>
      <c r="P788" s="58"/>
      <c r="Q788" s="88"/>
    </row>
    <row r="789" spans="1:17">
      <c r="A789" s="7" t="s">
        <v>2717</v>
      </c>
      <c r="B789" s="8" t="s">
        <v>64</v>
      </c>
      <c r="C789" s="3">
        <v>69</v>
      </c>
      <c r="D789" s="1" t="s">
        <v>170</v>
      </c>
      <c r="E789" s="97" t="s">
        <v>2722</v>
      </c>
      <c r="F789" s="56"/>
      <c r="G789" s="57">
        <v>0</v>
      </c>
      <c r="H789" s="57"/>
      <c r="I789" s="57"/>
      <c r="J789" s="57"/>
      <c r="K789" s="86"/>
      <c r="L789" s="59"/>
      <c r="M789" s="58">
        <v>0</v>
      </c>
      <c r="N789" s="62"/>
      <c r="O789" s="62"/>
      <c r="P789" s="58"/>
      <c r="Q789" s="88"/>
    </row>
    <row r="790" spans="1:17">
      <c r="A790" s="7" t="s">
        <v>2763</v>
      </c>
      <c r="B790" s="8" t="s">
        <v>40</v>
      </c>
      <c r="C790" s="63">
        <v>1</v>
      </c>
      <c r="D790" s="1" t="s">
        <v>34</v>
      </c>
      <c r="E790" s="97" t="s">
        <v>2768</v>
      </c>
      <c r="F790" s="56"/>
      <c r="G790" s="57">
        <v>0</v>
      </c>
      <c r="H790" s="57"/>
      <c r="I790" s="57"/>
      <c r="J790" s="57"/>
      <c r="K790" s="86"/>
      <c r="L790" s="59" t="s">
        <v>4755</v>
      </c>
      <c r="M790" s="58">
        <v>0</v>
      </c>
      <c r="N790" s="62"/>
      <c r="O790" s="62"/>
      <c r="P790" s="58"/>
      <c r="Q790" s="88"/>
    </row>
    <row r="791" spans="1:17">
      <c r="A791" s="7" t="s">
        <v>2769</v>
      </c>
      <c r="B791" s="8" t="s">
        <v>40</v>
      </c>
      <c r="C791" s="3">
        <v>33</v>
      </c>
      <c r="D791" s="1" t="s">
        <v>652</v>
      </c>
      <c r="E791" s="97" t="s">
        <v>2773</v>
      </c>
      <c r="F791" s="56"/>
      <c r="G791" s="57">
        <v>0</v>
      </c>
      <c r="H791" s="57"/>
      <c r="I791" s="57"/>
      <c r="J791" s="57"/>
      <c r="K791" s="86"/>
      <c r="L791" s="59" t="s">
        <v>4756</v>
      </c>
      <c r="M791" s="58">
        <v>0</v>
      </c>
      <c r="N791" s="62"/>
      <c r="O791" s="62"/>
      <c r="P791" s="58"/>
      <c r="Q791" s="88"/>
    </row>
    <row r="792" spans="1:17">
      <c r="A792" s="7" t="s">
        <v>2780</v>
      </c>
      <c r="B792" s="8" t="s">
        <v>97</v>
      </c>
      <c r="C792" s="3">
        <v>24</v>
      </c>
      <c r="D792" s="1" t="s">
        <v>231</v>
      </c>
      <c r="E792" s="97" t="s">
        <v>2785</v>
      </c>
      <c r="F792" s="56"/>
      <c r="G792" s="57">
        <v>0</v>
      </c>
      <c r="H792" s="61"/>
      <c r="I792" s="61"/>
      <c r="J792" s="57"/>
      <c r="K792" s="86"/>
      <c r="L792" s="59"/>
      <c r="M792" s="58">
        <v>0</v>
      </c>
      <c r="N792" s="62"/>
      <c r="O792" s="62"/>
      <c r="P792" s="58"/>
      <c r="Q792" s="88"/>
    </row>
    <row r="793" spans="1:17">
      <c r="A793" s="7" t="s">
        <v>2835</v>
      </c>
      <c r="B793" s="8" t="s">
        <v>40</v>
      </c>
      <c r="C793" s="63">
        <v>1</v>
      </c>
      <c r="D793" s="1" t="s">
        <v>34</v>
      </c>
      <c r="E793" s="97" t="s">
        <v>2840</v>
      </c>
      <c r="F793" s="56"/>
      <c r="G793" s="57">
        <v>0</v>
      </c>
      <c r="H793" s="61"/>
      <c r="I793" s="61"/>
      <c r="J793" s="57"/>
      <c r="K793" s="86"/>
      <c r="L793" s="59" t="s">
        <v>4755</v>
      </c>
      <c r="M793" s="58">
        <v>2</v>
      </c>
      <c r="N793" s="62">
        <v>16.40625</v>
      </c>
      <c r="O793" s="62">
        <v>26.206896551724153</v>
      </c>
      <c r="P793" s="62"/>
      <c r="Q793" s="88">
        <v>99.884999999999991</v>
      </c>
    </row>
    <row r="794" spans="1:17">
      <c r="A794" s="7" t="s">
        <v>2841</v>
      </c>
      <c r="B794" s="8" t="s">
        <v>40</v>
      </c>
      <c r="C794" s="3">
        <v>53</v>
      </c>
      <c r="D794" s="1" t="s">
        <v>66</v>
      </c>
      <c r="E794" s="97" t="s">
        <v>2846</v>
      </c>
      <c r="F794" s="56"/>
      <c r="G794" s="57">
        <v>0</v>
      </c>
      <c r="H794" s="57"/>
      <c r="I794" s="57"/>
      <c r="J794" s="57"/>
      <c r="K794" s="86"/>
      <c r="L794" s="59" t="s">
        <v>4756</v>
      </c>
      <c r="M794" s="58">
        <v>0</v>
      </c>
      <c r="N794" s="62"/>
      <c r="O794" s="62"/>
      <c r="P794" s="58"/>
      <c r="Q794" s="88"/>
    </row>
    <row r="795" spans="1:17">
      <c r="A795" s="7" t="s">
        <v>2847</v>
      </c>
      <c r="B795" s="8" t="s">
        <v>104</v>
      </c>
      <c r="C795" s="3">
        <v>112</v>
      </c>
      <c r="D795" s="1" t="s">
        <v>231</v>
      </c>
      <c r="E795" s="97" t="s">
        <v>2851</v>
      </c>
      <c r="F795" s="56" t="s">
        <v>4756</v>
      </c>
      <c r="G795" s="57">
        <v>1</v>
      </c>
      <c r="H795" s="61">
        <v>61.371841155234556</v>
      </c>
      <c r="I795" s="61"/>
      <c r="J795" s="61">
        <v>35.537190082644642</v>
      </c>
      <c r="K795" s="86">
        <v>3.9359999999999999</v>
      </c>
      <c r="L795" s="59"/>
      <c r="M795" s="58">
        <v>0</v>
      </c>
      <c r="N795" s="62"/>
      <c r="O795" s="62"/>
      <c r="P795" s="58"/>
      <c r="Q795" s="88"/>
    </row>
    <row r="796" spans="1:17">
      <c r="A796" s="7" t="s">
        <v>2847</v>
      </c>
      <c r="B796" s="8" t="s">
        <v>104</v>
      </c>
      <c r="C796" s="3">
        <v>113</v>
      </c>
      <c r="D796" s="1" t="s">
        <v>66</v>
      </c>
      <c r="E796" s="97" t="s">
        <v>2852</v>
      </c>
      <c r="F796" s="56" t="s">
        <v>4756</v>
      </c>
      <c r="G796" s="57">
        <v>0</v>
      </c>
      <c r="H796" s="57"/>
      <c r="I796" s="57"/>
      <c r="J796" s="57"/>
      <c r="K796" s="86"/>
      <c r="L796" s="59" t="s">
        <v>4756</v>
      </c>
      <c r="M796" s="58">
        <v>0</v>
      </c>
      <c r="N796" s="62"/>
      <c r="O796" s="62"/>
      <c r="P796" s="58"/>
      <c r="Q796" s="88"/>
    </row>
    <row r="797" spans="1:17">
      <c r="A797" s="7" t="s">
        <v>2869</v>
      </c>
      <c r="B797" s="8" t="s">
        <v>97</v>
      </c>
      <c r="C797" s="63">
        <v>2</v>
      </c>
      <c r="D797" s="1" t="s">
        <v>15</v>
      </c>
      <c r="E797" s="97" t="s">
        <v>2873</v>
      </c>
      <c r="F797" s="56"/>
      <c r="G797" s="57">
        <v>0</v>
      </c>
      <c r="H797" s="57"/>
      <c r="I797" s="57"/>
      <c r="J797" s="57"/>
      <c r="K797" s="86"/>
      <c r="L797" s="59"/>
      <c r="M797" s="58">
        <v>0</v>
      </c>
      <c r="N797" s="62"/>
      <c r="O797" s="62"/>
      <c r="P797" s="58"/>
      <c r="Q797" s="88"/>
    </row>
    <row r="798" spans="1:17">
      <c r="A798" s="7" t="s">
        <v>2886</v>
      </c>
      <c r="B798" s="8" t="s">
        <v>27</v>
      </c>
      <c r="C798" s="3">
        <v>57</v>
      </c>
      <c r="D798" s="1" t="s">
        <v>358</v>
      </c>
      <c r="E798" s="97" t="s">
        <v>2890</v>
      </c>
      <c r="F798" s="56" t="s">
        <v>4755</v>
      </c>
      <c r="G798" s="57">
        <v>0</v>
      </c>
      <c r="H798" s="57"/>
      <c r="I798" s="57"/>
      <c r="J798" s="57"/>
      <c r="K798" s="86"/>
      <c r="L798" s="59" t="s">
        <v>4755</v>
      </c>
      <c r="M798" s="58">
        <v>0</v>
      </c>
      <c r="N798" s="62"/>
      <c r="O798" s="62"/>
      <c r="P798" s="58"/>
      <c r="Q798" s="88"/>
    </row>
    <row r="799" spans="1:17">
      <c r="A799" s="7" t="s">
        <v>2928</v>
      </c>
      <c r="B799" s="8" t="s">
        <v>13</v>
      </c>
      <c r="C799" s="63">
        <v>1</v>
      </c>
      <c r="D799" s="1" t="s">
        <v>34</v>
      </c>
      <c r="E799" s="97" t="s">
        <v>2933</v>
      </c>
      <c r="F799" s="56" t="s">
        <v>4755</v>
      </c>
      <c r="G799" s="57">
        <v>0</v>
      </c>
      <c r="H799" s="57"/>
      <c r="I799" s="57"/>
      <c r="J799" s="57"/>
      <c r="K799" s="86"/>
      <c r="L799" s="59"/>
      <c r="M799" s="58">
        <v>0</v>
      </c>
      <c r="N799" s="62"/>
      <c r="O799" s="62"/>
      <c r="P799" s="58"/>
      <c r="Q799" s="88"/>
    </row>
    <row r="800" spans="1:17">
      <c r="A800" s="7" t="s">
        <v>2945</v>
      </c>
      <c r="B800" s="8" t="s">
        <v>64</v>
      </c>
      <c r="C800" s="63">
        <v>1</v>
      </c>
      <c r="D800" s="1" t="s">
        <v>34</v>
      </c>
      <c r="E800" s="97" t="s">
        <v>2949</v>
      </c>
      <c r="F800" s="56"/>
      <c r="G800" s="57">
        <v>0</v>
      </c>
      <c r="H800" s="57"/>
      <c r="I800" s="57"/>
      <c r="J800" s="57"/>
      <c r="K800" s="86"/>
      <c r="L800" s="59" t="s">
        <v>4755</v>
      </c>
      <c r="M800" s="58">
        <v>0</v>
      </c>
      <c r="N800" s="62"/>
      <c r="O800" s="62"/>
      <c r="P800" s="58"/>
      <c r="Q800" s="88"/>
    </row>
    <row r="801" spans="1:17">
      <c r="A801" s="7" t="s">
        <v>2973</v>
      </c>
      <c r="B801" s="8" t="s">
        <v>13</v>
      </c>
      <c r="C801" s="63">
        <v>2</v>
      </c>
      <c r="D801" s="1" t="s">
        <v>15</v>
      </c>
      <c r="E801" s="97" t="s">
        <v>2978</v>
      </c>
      <c r="F801" s="56" t="s">
        <v>4755</v>
      </c>
      <c r="G801" s="57">
        <v>0</v>
      </c>
      <c r="H801" s="57"/>
      <c r="I801" s="57"/>
      <c r="J801" s="57"/>
      <c r="K801" s="86"/>
      <c r="L801" s="59" t="s">
        <v>4755</v>
      </c>
      <c r="M801" s="58">
        <v>0</v>
      </c>
      <c r="N801" s="62"/>
      <c r="O801" s="62"/>
      <c r="P801" s="58"/>
      <c r="Q801" s="88"/>
    </row>
    <row r="802" spans="1:17">
      <c r="A802" s="7" t="s">
        <v>2985</v>
      </c>
      <c r="B802" s="8" t="s">
        <v>155</v>
      </c>
      <c r="C802" s="63">
        <v>1</v>
      </c>
      <c r="D802" s="1" t="s">
        <v>34</v>
      </c>
      <c r="E802" s="97" t="s">
        <v>2990</v>
      </c>
      <c r="F802" s="56" t="s">
        <v>4755</v>
      </c>
      <c r="G802" s="57">
        <v>0</v>
      </c>
      <c r="H802" s="57"/>
      <c r="I802" s="57"/>
      <c r="J802" s="57"/>
      <c r="K802" s="86"/>
      <c r="L802" s="59"/>
      <c r="M802" s="58">
        <v>0</v>
      </c>
      <c r="N802" s="62"/>
      <c r="O802" s="62"/>
      <c r="P802" s="58"/>
      <c r="Q802" s="88"/>
    </row>
    <row r="803" spans="1:17">
      <c r="A803" s="7" t="s">
        <v>3018</v>
      </c>
      <c r="B803" s="8" t="s">
        <v>13</v>
      </c>
      <c r="C803" s="63">
        <v>2</v>
      </c>
      <c r="D803" s="1" t="s">
        <v>15</v>
      </c>
      <c r="E803" s="97" t="s">
        <v>3023</v>
      </c>
      <c r="F803" s="56"/>
      <c r="G803" s="57">
        <v>0</v>
      </c>
      <c r="H803" s="61"/>
      <c r="I803" s="61"/>
      <c r="J803" s="57"/>
      <c r="K803" s="86"/>
      <c r="L803" s="59"/>
      <c r="M803" s="58">
        <v>0</v>
      </c>
      <c r="N803" s="62"/>
      <c r="O803" s="62"/>
      <c r="P803" s="58"/>
      <c r="Q803" s="88"/>
    </row>
    <row r="804" spans="1:17">
      <c r="A804" s="7" t="s">
        <v>3024</v>
      </c>
      <c r="B804" s="8" t="s">
        <v>64</v>
      </c>
      <c r="C804" s="3">
        <v>66</v>
      </c>
      <c r="D804" s="1" t="s">
        <v>8</v>
      </c>
      <c r="E804" s="97" t="s">
        <v>3027</v>
      </c>
      <c r="F804" s="56" t="s">
        <v>4756</v>
      </c>
      <c r="G804" s="57">
        <v>2</v>
      </c>
      <c r="H804" s="61">
        <v>64.62093862815874</v>
      </c>
      <c r="I804" s="61"/>
      <c r="J804" s="61">
        <v>42.975206611570293</v>
      </c>
      <c r="K804" s="86">
        <v>3.0110000000000001</v>
      </c>
      <c r="L804" s="59" t="s">
        <v>4756</v>
      </c>
      <c r="M804" s="58">
        <v>3</v>
      </c>
      <c r="N804" s="62">
        <v>67.1875</v>
      </c>
      <c r="O804" s="62"/>
      <c r="P804" s="62">
        <v>53.153153153153141</v>
      </c>
      <c r="Q804" s="88">
        <v>2.8316666666666666</v>
      </c>
    </row>
    <row r="805" spans="1:17">
      <c r="A805" s="7" t="s">
        <v>3045</v>
      </c>
      <c r="B805" s="8" t="s">
        <v>13</v>
      </c>
      <c r="C805" s="63">
        <v>2</v>
      </c>
      <c r="D805" s="1" t="s">
        <v>15</v>
      </c>
      <c r="E805" s="97" t="s">
        <v>3049</v>
      </c>
      <c r="F805" s="56"/>
      <c r="G805" s="57">
        <v>0</v>
      </c>
      <c r="H805" s="57"/>
      <c r="I805" s="57"/>
      <c r="J805" s="57"/>
      <c r="K805" s="86"/>
      <c r="L805" s="59" t="s">
        <v>4755</v>
      </c>
      <c r="M805" s="58">
        <v>0</v>
      </c>
      <c r="N805" s="62"/>
      <c r="O805" s="62"/>
      <c r="P805" s="58"/>
      <c r="Q805" s="88"/>
    </row>
    <row r="806" spans="1:17">
      <c r="A806" s="7" t="s">
        <v>3055</v>
      </c>
      <c r="B806" s="8" t="s">
        <v>64</v>
      </c>
      <c r="C806" s="3">
        <v>57</v>
      </c>
      <c r="D806" s="1" t="s">
        <v>377</v>
      </c>
      <c r="E806" s="97" t="s">
        <v>3059</v>
      </c>
      <c r="F806" s="56"/>
      <c r="G806" s="57">
        <v>0</v>
      </c>
      <c r="H806" s="57"/>
      <c r="I806" s="57"/>
      <c r="J806" s="57"/>
      <c r="K806" s="86"/>
      <c r="L806" s="59" t="s">
        <v>4756</v>
      </c>
      <c r="M806" s="58">
        <v>0</v>
      </c>
      <c r="N806" s="62"/>
      <c r="O806" s="62"/>
      <c r="P806" s="58"/>
      <c r="Q806" s="88"/>
    </row>
    <row r="807" spans="1:17">
      <c r="A807" s="7" t="s">
        <v>3066</v>
      </c>
      <c r="B807" s="8" t="s">
        <v>697</v>
      </c>
      <c r="C807" s="63">
        <v>2</v>
      </c>
      <c r="D807" s="1" t="s">
        <v>15</v>
      </c>
      <c r="E807" s="97" t="s">
        <v>3071</v>
      </c>
      <c r="F807" s="56" t="s">
        <v>4755</v>
      </c>
      <c r="G807" s="57">
        <v>1</v>
      </c>
      <c r="H807" s="61">
        <v>28.519855595667917</v>
      </c>
      <c r="I807" s="61">
        <v>46.15384615384621</v>
      </c>
      <c r="J807" s="57"/>
      <c r="K807" s="86">
        <v>99.35</v>
      </c>
      <c r="L807" s="59" t="s">
        <v>4755</v>
      </c>
      <c r="M807" s="58">
        <v>1</v>
      </c>
      <c r="N807" s="62">
        <v>41.40625</v>
      </c>
      <c r="O807" s="62">
        <v>68.275862068965552</v>
      </c>
      <c r="P807" s="62"/>
      <c r="Q807" s="88">
        <v>94.61</v>
      </c>
    </row>
    <row r="808" spans="1:17">
      <c r="A808" s="7" t="s">
        <v>3078</v>
      </c>
      <c r="B808" s="8" t="s">
        <v>64</v>
      </c>
      <c r="C808" s="3">
        <v>67</v>
      </c>
      <c r="D808" s="1" t="s">
        <v>129</v>
      </c>
      <c r="E808" s="97" t="s">
        <v>3083</v>
      </c>
      <c r="F808" s="56"/>
      <c r="G808" s="57">
        <v>0</v>
      </c>
      <c r="H808" s="61"/>
      <c r="I808" s="61"/>
      <c r="J808" s="57"/>
      <c r="K808" s="86"/>
      <c r="L808" s="59"/>
      <c r="M808" s="58">
        <v>0</v>
      </c>
      <c r="N808" s="62"/>
      <c r="O808" s="62"/>
      <c r="P808" s="58"/>
      <c r="Q808" s="88"/>
    </row>
    <row r="809" spans="1:17">
      <c r="A809" s="7" t="s">
        <v>3090</v>
      </c>
      <c r="B809" s="8" t="s">
        <v>110</v>
      </c>
      <c r="C809" s="63">
        <v>2</v>
      </c>
      <c r="D809" s="1" t="s">
        <v>15</v>
      </c>
      <c r="E809" s="97" t="s">
        <v>3093</v>
      </c>
      <c r="F809" s="56" t="s">
        <v>4755</v>
      </c>
      <c r="G809" s="57">
        <v>0</v>
      </c>
      <c r="H809" s="57"/>
      <c r="I809" s="57"/>
      <c r="J809" s="57"/>
      <c r="K809" s="86"/>
      <c r="L809" s="59"/>
      <c r="M809" s="58">
        <v>0</v>
      </c>
      <c r="N809" s="62"/>
      <c r="O809" s="62"/>
      <c r="P809" s="58"/>
      <c r="Q809" s="88"/>
    </row>
    <row r="810" spans="1:17">
      <c r="A810" s="7" t="s">
        <v>3123</v>
      </c>
      <c r="B810" s="8" t="s">
        <v>40</v>
      </c>
      <c r="C810" s="63">
        <v>2</v>
      </c>
      <c r="D810" s="1" t="s">
        <v>15</v>
      </c>
      <c r="E810" s="97" t="s">
        <v>3127</v>
      </c>
      <c r="F810" s="56"/>
      <c r="G810" s="57">
        <v>0</v>
      </c>
      <c r="H810" s="57"/>
      <c r="I810" s="57"/>
      <c r="J810" s="57"/>
      <c r="K810" s="86"/>
      <c r="L810" s="59" t="s">
        <v>4755</v>
      </c>
      <c r="M810" s="58">
        <v>0</v>
      </c>
      <c r="N810" s="62"/>
      <c r="O810" s="62"/>
      <c r="P810" s="58"/>
      <c r="Q810" s="88"/>
    </row>
    <row r="811" spans="1:17">
      <c r="A811" s="7" t="s">
        <v>3134</v>
      </c>
      <c r="B811" s="8" t="s">
        <v>40</v>
      </c>
      <c r="C811" s="3">
        <v>66</v>
      </c>
      <c r="D811" s="1" t="s">
        <v>323</v>
      </c>
      <c r="E811" s="97" t="s">
        <v>3139</v>
      </c>
      <c r="F811" s="56" t="s">
        <v>4755</v>
      </c>
      <c r="G811" s="57">
        <v>0</v>
      </c>
      <c r="H811" s="57"/>
      <c r="I811" s="57"/>
      <c r="J811" s="57"/>
      <c r="K811" s="86"/>
      <c r="L811" s="59"/>
      <c r="M811" s="58">
        <v>0</v>
      </c>
      <c r="N811" s="62"/>
      <c r="O811" s="62"/>
      <c r="P811" s="58"/>
      <c r="Q811" s="88"/>
    </row>
    <row r="812" spans="1:17">
      <c r="A812" s="7" t="s">
        <v>3146</v>
      </c>
      <c r="B812" s="8" t="s">
        <v>104</v>
      </c>
      <c r="C812" s="63">
        <v>1</v>
      </c>
      <c r="D812" s="1" t="s">
        <v>34</v>
      </c>
      <c r="E812" s="97" t="s">
        <v>3151</v>
      </c>
      <c r="F812" s="56" t="s">
        <v>4755</v>
      </c>
      <c r="G812" s="57">
        <v>0</v>
      </c>
      <c r="H812" s="57"/>
      <c r="I812" s="57"/>
      <c r="J812" s="57"/>
      <c r="K812" s="86"/>
      <c r="L812" s="59" t="s">
        <v>4755</v>
      </c>
      <c r="M812" s="58">
        <v>0</v>
      </c>
      <c r="N812" s="62"/>
      <c r="O812" s="62"/>
      <c r="P812" s="58"/>
      <c r="Q812" s="88"/>
    </row>
    <row r="813" spans="1:17">
      <c r="A813" s="7" t="s">
        <v>3170</v>
      </c>
      <c r="B813" s="8" t="s">
        <v>40</v>
      </c>
      <c r="C813" s="3">
        <v>28</v>
      </c>
      <c r="D813" s="1" t="s">
        <v>358</v>
      </c>
      <c r="E813" s="97" t="s">
        <v>3174</v>
      </c>
      <c r="F813" s="56" t="s">
        <v>4756</v>
      </c>
      <c r="G813" s="57">
        <v>2</v>
      </c>
      <c r="H813" s="61">
        <v>68.231046931407889</v>
      </c>
      <c r="I813" s="61"/>
      <c r="J813" s="61">
        <v>49.586776859504205</v>
      </c>
      <c r="K813" s="86">
        <v>2.5739999999999998</v>
      </c>
      <c r="L813" s="59" t="s">
        <v>4756</v>
      </c>
      <c r="M813" s="58">
        <v>0</v>
      </c>
      <c r="N813" s="62"/>
      <c r="O813" s="62"/>
      <c r="P813" s="58"/>
      <c r="Q813" s="88"/>
    </row>
    <row r="814" spans="1:17">
      <c r="A814" s="7" t="s">
        <v>3180</v>
      </c>
      <c r="B814" s="8" t="s">
        <v>13</v>
      </c>
      <c r="C814" s="63">
        <v>2</v>
      </c>
      <c r="D814" s="1" t="s">
        <v>15</v>
      </c>
      <c r="E814" s="97" t="s">
        <v>3184</v>
      </c>
      <c r="F814" s="56" t="s">
        <v>4756</v>
      </c>
      <c r="G814" s="57">
        <v>1</v>
      </c>
      <c r="H814" s="61">
        <v>48.375451263537876</v>
      </c>
      <c r="I814" s="61">
        <v>73.07692307692308</v>
      </c>
      <c r="J814" s="57"/>
      <c r="K814" s="86">
        <v>34.17</v>
      </c>
      <c r="L814" s="59"/>
      <c r="M814" s="58">
        <v>0</v>
      </c>
      <c r="N814" s="62"/>
      <c r="O814" s="62"/>
      <c r="P814" s="58"/>
      <c r="Q814" s="88"/>
    </row>
    <row r="815" spans="1:17">
      <c r="A815" s="7" t="s">
        <v>3201</v>
      </c>
      <c r="B815" s="8" t="s">
        <v>64</v>
      </c>
      <c r="C815" s="3">
        <v>109</v>
      </c>
      <c r="D815" s="1" t="s">
        <v>652</v>
      </c>
      <c r="E815" s="97" t="s">
        <v>3206</v>
      </c>
      <c r="F815" s="56" t="s">
        <v>4756</v>
      </c>
      <c r="G815" s="57">
        <v>0</v>
      </c>
      <c r="H815" s="57"/>
      <c r="I815" s="57"/>
      <c r="J815" s="57"/>
      <c r="K815" s="86"/>
      <c r="L815" s="59"/>
      <c r="M815" s="58">
        <v>0</v>
      </c>
      <c r="N815" s="62"/>
      <c r="O815" s="62"/>
      <c r="P815" s="58"/>
      <c r="Q815" s="88"/>
    </row>
    <row r="816" spans="1:17">
      <c r="A816" s="7" t="s">
        <v>3207</v>
      </c>
      <c r="B816" s="8" t="s">
        <v>697</v>
      </c>
      <c r="C816" s="3">
        <v>22</v>
      </c>
      <c r="D816" s="1" t="s">
        <v>66</v>
      </c>
      <c r="E816" s="97" t="s">
        <v>3212</v>
      </c>
      <c r="F816" s="56"/>
      <c r="G816" s="57">
        <v>0</v>
      </c>
      <c r="H816" s="57"/>
      <c r="I816" s="57"/>
      <c r="J816" s="57"/>
      <c r="K816" s="86"/>
      <c r="L816" s="59" t="s">
        <v>4756</v>
      </c>
      <c r="M816" s="58">
        <v>0</v>
      </c>
      <c r="N816" s="62"/>
      <c r="O816" s="62"/>
      <c r="P816" s="58"/>
      <c r="Q816" s="88"/>
    </row>
    <row r="817" spans="1:17">
      <c r="A817" s="7" t="s">
        <v>3229</v>
      </c>
      <c r="B817" s="8" t="s">
        <v>697</v>
      </c>
      <c r="C817" s="63">
        <v>1</v>
      </c>
      <c r="D817" s="1" t="s">
        <v>34</v>
      </c>
      <c r="E817" s="97" t="s">
        <v>3234</v>
      </c>
      <c r="F817" s="56" t="s">
        <v>4755</v>
      </c>
      <c r="G817" s="57">
        <v>0</v>
      </c>
      <c r="H817" s="57"/>
      <c r="I817" s="57"/>
      <c r="J817" s="57"/>
      <c r="K817" s="86"/>
      <c r="L817" s="59"/>
      <c r="M817" s="58">
        <v>0</v>
      </c>
      <c r="N817" s="62"/>
      <c r="O817" s="62"/>
      <c r="P817" s="58"/>
      <c r="Q817" s="88"/>
    </row>
    <row r="818" spans="1:17">
      <c r="A818" s="7" t="s">
        <v>3251</v>
      </c>
      <c r="B818" s="8" t="s">
        <v>27</v>
      </c>
      <c r="C818" s="63">
        <v>2</v>
      </c>
      <c r="D818" s="1" t="s">
        <v>15</v>
      </c>
      <c r="E818" s="97" t="s">
        <v>3255</v>
      </c>
      <c r="F818" s="56" t="s">
        <v>4755</v>
      </c>
      <c r="G818" s="57">
        <v>0</v>
      </c>
      <c r="H818" s="57"/>
      <c r="I818" s="57"/>
      <c r="J818" s="57"/>
      <c r="K818" s="86"/>
      <c r="L818" s="59" t="s">
        <v>4755</v>
      </c>
      <c r="M818" s="58">
        <v>0</v>
      </c>
      <c r="N818" s="62"/>
      <c r="O818" s="62"/>
      <c r="P818" s="58"/>
      <c r="Q818" s="88"/>
    </row>
    <row r="819" spans="1:17">
      <c r="A819" s="7" t="s">
        <v>3256</v>
      </c>
      <c r="B819" s="8" t="s">
        <v>13</v>
      </c>
      <c r="C819" s="63">
        <v>2</v>
      </c>
      <c r="D819" s="1" t="s">
        <v>15</v>
      </c>
      <c r="E819" s="97" t="s">
        <v>1351</v>
      </c>
      <c r="F819" s="56" t="s">
        <v>4755</v>
      </c>
      <c r="G819" s="57">
        <v>0</v>
      </c>
      <c r="H819" s="61"/>
      <c r="I819" s="61"/>
      <c r="J819" s="57"/>
      <c r="K819" s="86"/>
      <c r="L819" s="59" t="s">
        <v>4755</v>
      </c>
      <c r="M819" s="58">
        <v>1</v>
      </c>
      <c r="N819" s="62">
        <v>22.65625</v>
      </c>
      <c r="O819" s="62">
        <v>37.241379310344847</v>
      </c>
      <c r="P819" s="62"/>
      <c r="Q819" s="88">
        <v>99.73</v>
      </c>
    </row>
    <row r="820" spans="1:17">
      <c r="A820" s="7" t="s">
        <v>3265</v>
      </c>
      <c r="B820" s="8" t="s">
        <v>64</v>
      </c>
      <c r="C820" s="3">
        <v>55</v>
      </c>
      <c r="D820" s="1" t="s">
        <v>170</v>
      </c>
      <c r="E820" s="97" t="s">
        <v>3270</v>
      </c>
      <c r="F820" s="56" t="s">
        <v>4756</v>
      </c>
      <c r="G820" s="57">
        <v>0</v>
      </c>
      <c r="H820" s="57"/>
      <c r="I820" s="57"/>
      <c r="J820" s="57"/>
      <c r="K820" s="86"/>
      <c r="L820" s="59"/>
      <c r="M820" s="58">
        <v>0</v>
      </c>
      <c r="N820" s="62"/>
      <c r="O820" s="62"/>
      <c r="P820" s="58"/>
      <c r="Q820" s="88"/>
    </row>
    <row r="821" spans="1:17">
      <c r="A821" s="7" t="s">
        <v>3271</v>
      </c>
      <c r="B821" s="8" t="s">
        <v>13</v>
      </c>
      <c r="C821" s="63">
        <v>2</v>
      </c>
      <c r="D821" s="1" t="s">
        <v>15</v>
      </c>
      <c r="E821" s="97" t="s">
        <v>3275</v>
      </c>
      <c r="F821" s="56"/>
      <c r="G821" s="57">
        <v>0</v>
      </c>
      <c r="H821" s="61"/>
      <c r="I821" s="61"/>
      <c r="J821" s="57"/>
      <c r="K821" s="86"/>
      <c r="L821" s="59" t="s">
        <v>4755</v>
      </c>
      <c r="M821" s="58">
        <v>0</v>
      </c>
      <c r="N821" s="62"/>
      <c r="O821" s="62"/>
      <c r="P821" s="58"/>
      <c r="Q821" s="88"/>
    </row>
    <row r="822" spans="1:17">
      <c r="A822" s="7" t="s">
        <v>3276</v>
      </c>
      <c r="B822" s="8" t="s">
        <v>697</v>
      </c>
      <c r="C822" s="3">
        <v>31</v>
      </c>
      <c r="D822" s="1" t="s">
        <v>66</v>
      </c>
      <c r="E822" s="97" t="s">
        <v>3281</v>
      </c>
      <c r="F822" s="56" t="s">
        <v>4756</v>
      </c>
      <c r="G822" s="57">
        <v>0</v>
      </c>
      <c r="H822" s="57"/>
      <c r="I822" s="57"/>
      <c r="J822" s="57"/>
      <c r="K822" s="86"/>
      <c r="L822" s="59" t="s">
        <v>4756</v>
      </c>
      <c r="M822" s="58">
        <v>0</v>
      </c>
      <c r="N822" s="62"/>
      <c r="O822" s="62"/>
      <c r="P822" s="58"/>
      <c r="Q822" s="88"/>
    </row>
    <row r="823" spans="1:17">
      <c r="A823" s="7" t="s">
        <v>3282</v>
      </c>
      <c r="B823" s="8" t="s">
        <v>40</v>
      </c>
      <c r="C823" s="63">
        <v>1</v>
      </c>
      <c r="D823" s="1" t="s">
        <v>34</v>
      </c>
      <c r="E823" s="97" t="s">
        <v>3287</v>
      </c>
      <c r="F823" s="56"/>
      <c r="G823" s="57">
        <v>0</v>
      </c>
      <c r="H823" s="57"/>
      <c r="I823" s="57"/>
      <c r="J823" s="57"/>
      <c r="K823" s="86"/>
      <c r="L823" s="59"/>
      <c r="M823" s="58">
        <v>0</v>
      </c>
      <c r="N823" s="62"/>
      <c r="O823" s="62"/>
      <c r="P823" s="58"/>
      <c r="Q823" s="88"/>
    </row>
    <row r="824" spans="1:17">
      <c r="A824" s="7" t="s">
        <v>3330</v>
      </c>
      <c r="B824" s="8" t="s">
        <v>40</v>
      </c>
      <c r="C824" s="63">
        <v>2</v>
      </c>
      <c r="D824" s="1" t="s">
        <v>15</v>
      </c>
      <c r="E824" s="97" t="s">
        <v>3335</v>
      </c>
      <c r="F824" s="56"/>
      <c r="G824" s="57">
        <v>0</v>
      </c>
      <c r="H824" s="61"/>
      <c r="I824" s="61"/>
      <c r="J824" s="57"/>
      <c r="K824" s="86"/>
      <c r="L824" s="59" t="s">
        <v>4755</v>
      </c>
      <c r="M824" s="58">
        <v>0</v>
      </c>
      <c r="N824" s="62"/>
      <c r="O824" s="62"/>
      <c r="P824" s="58"/>
      <c r="Q824" s="88"/>
    </row>
    <row r="825" spans="1:17">
      <c r="A825" s="7" t="s">
        <v>3354</v>
      </c>
      <c r="B825" s="8" t="s">
        <v>64</v>
      </c>
      <c r="C825" s="3">
        <v>57</v>
      </c>
      <c r="D825" s="1" t="s">
        <v>66</v>
      </c>
      <c r="E825" s="97" t="s">
        <v>3359</v>
      </c>
      <c r="F825" s="56" t="s">
        <v>4756</v>
      </c>
      <c r="G825" s="57">
        <v>0</v>
      </c>
      <c r="H825" s="57"/>
      <c r="I825" s="57"/>
      <c r="J825" s="57"/>
      <c r="K825" s="86"/>
      <c r="L825" s="59"/>
      <c r="M825" s="58">
        <v>0</v>
      </c>
      <c r="N825" s="62"/>
      <c r="O825" s="62"/>
      <c r="P825" s="58"/>
      <c r="Q825" s="88"/>
    </row>
    <row r="826" spans="1:17">
      <c r="A826" s="7" t="s">
        <v>3372</v>
      </c>
      <c r="B826" s="8" t="s">
        <v>40</v>
      </c>
      <c r="C826" s="63">
        <v>2</v>
      </c>
      <c r="D826" s="1" t="s">
        <v>15</v>
      </c>
      <c r="E826" s="97" t="s">
        <v>3377</v>
      </c>
      <c r="F826" s="56" t="s">
        <v>4756</v>
      </c>
      <c r="G826" s="57">
        <v>1</v>
      </c>
      <c r="H826" s="61">
        <v>83.032490974729399</v>
      </c>
      <c r="I826" s="61">
        <v>91.666666666666501</v>
      </c>
      <c r="J826" s="57"/>
      <c r="K826" s="86">
        <v>1.1160000000000001</v>
      </c>
      <c r="L826" s="59" t="s">
        <v>4756</v>
      </c>
      <c r="M826" s="58">
        <v>1</v>
      </c>
      <c r="N826" s="62">
        <v>84.765625</v>
      </c>
      <c r="O826" s="62">
        <v>90.344827586206947</v>
      </c>
      <c r="P826" s="62"/>
      <c r="Q826" s="88">
        <v>1.19</v>
      </c>
    </row>
    <row r="827" spans="1:17">
      <c r="A827" s="7" t="s">
        <v>3422</v>
      </c>
      <c r="B827" s="8" t="s">
        <v>13</v>
      </c>
      <c r="C827" s="63">
        <v>2</v>
      </c>
      <c r="D827" s="1" t="s">
        <v>15</v>
      </c>
      <c r="E827" s="97" t="s">
        <v>3427</v>
      </c>
      <c r="F827" s="56" t="s">
        <v>4756</v>
      </c>
      <c r="G827" s="57">
        <v>0</v>
      </c>
      <c r="H827" s="61"/>
      <c r="I827" s="61"/>
      <c r="J827" s="57"/>
      <c r="K827" s="86"/>
      <c r="L827" s="59"/>
      <c r="M827" s="58">
        <v>0</v>
      </c>
      <c r="N827" s="62"/>
      <c r="O827" s="62"/>
      <c r="P827" s="58"/>
      <c r="Q827" s="88"/>
    </row>
    <row r="828" spans="1:17">
      <c r="A828" s="7" t="s">
        <v>3428</v>
      </c>
      <c r="B828" s="8" t="s">
        <v>40</v>
      </c>
      <c r="C828" s="63">
        <v>1</v>
      </c>
      <c r="D828" s="1" t="s">
        <v>34</v>
      </c>
      <c r="E828" s="97" t="s">
        <v>3433</v>
      </c>
      <c r="F828" s="56"/>
      <c r="G828" s="57">
        <v>0</v>
      </c>
      <c r="H828" s="57"/>
      <c r="I828" s="57"/>
      <c r="J828" s="57"/>
      <c r="K828" s="86"/>
      <c r="L828" s="59" t="s">
        <v>4755</v>
      </c>
      <c r="M828" s="58">
        <v>1</v>
      </c>
      <c r="N828" s="62">
        <v>35.546875</v>
      </c>
      <c r="O828" s="62">
        <v>59.310344827586242</v>
      </c>
      <c r="P828" s="62"/>
      <c r="Q828" s="88">
        <v>98.22</v>
      </c>
    </row>
    <row r="829" spans="1:17">
      <c r="A829" s="7" t="s">
        <v>3451</v>
      </c>
      <c r="B829" s="8" t="s">
        <v>13</v>
      </c>
      <c r="C829" s="63">
        <v>1</v>
      </c>
      <c r="D829" s="1" t="s">
        <v>34</v>
      </c>
      <c r="E829" s="97" t="s">
        <v>3455</v>
      </c>
      <c r="F829" s="56"/>
      <c r="G829" s="57">
        <v>0</v>
      </c>
      <c r="H829" s="57"/>
      <c r="I829" s="57"/>
      <c r="J829" s="57"/>
      <c r="K829" s="86"/>
      <c r="L829" s="59" t="s">
        <v>4756</v>
      </c>
      <c r="M829" s="58">
        <v>0</v>
      </c>
      <c r="N829" s="62"/>
      <c r="O829" s="62"/>
      <c r="P829" s="58"/>
      <c r="Q829" s="88"/>
    </row>
    <row r="830" spans="1:17">
      <c r="A830" s="7" t="s">
        <v>3473</v>
      </c>
      <c r="B830" s="8" t="s">
        <v>966</v>
      </c>
      <c r="C830" s="3">
        <v>46</v>
      </c>
      <c r="D830" s="1" t="s">
        <v>8</v>
      </c>
      <c r="E830" s="97" t="s">
        <v>3478</v>
      </c>
      <c r="F830" s="56" t="s">
        <v>4756</v>
      </c>
      <c r="G830" s="57">
        <v>0</v>
      </c>
      <c r="H830" s="57"/>
      <c r="I830" s="57"/>
      <c r="J830" s="57"/>
      <c r="K830" s="86"/>
      <c r="L830" s="59" t="s">
        <v>4756</v>
      </c>
      <c r="M830" s="58">
        <v>0</v>
      </c>
      <c r="N830" s="62"/>
      <c r="O830" s="62"/>
      <c r="P830" s="58"/>
      <c r="Q830" s="88"/>
    </row>
    <row r="831" spans="1:17">
      <c r="A831" s="7" t="s">
        <v>3485</v>
      </c>
      <c r="B831" s="8" t="s">
        <v>64</v>
      </c>
      <c r="C831" s="3">
        <v>63</v>
      </c>
      <c r="D831" s="1" t="s">
        <v>66</v>
      </c>
      <c r="E831" s="97" t="s">
        <v>3490</v>
      </c>
      <c r="F831" s="56"/>
      <c r="G831" s="57">
        <v>0</v>
      </c>
      <c r="H831" s="61"/>
      <c r="I831" s="61"/>
      <c r="J831" s="57"/>
      <c r="K831" s="86"/>
      <c r="L831" s="59"/>
      <c r="M831" s="58">
        <v>0</v>
      </c>
      <c r="N831" s="62"/>
      <c r="O831" s="62"/>
      <c r="P831" s="58"/>
      <c r="Q831" s="88"/>
    </row>
    <row r="832" spans="1:17">
      <c r="A832" s="7" t="s">
        <v>3491</v>
      </c>
      <c r="B832" s="8" t="s">
        <v>13</v>
      </c>
      <c r="C832" s="63">
        <v>1</v>
      </c>
      <c r="D832" s="1" t="s">
        <v>34</v>
      </c>
      <c r="E832" s="97" t="s">
        <v>3496</v>
      </c>
      <c r="F832" s="56" t="s">
        <v>4755</v>
      </c>
      <c r="G832" s="57">
        <v>0</v>
      </c>
      <c r="H832" s="61"/>
      <c r="I832" s="61"/>
      <c r="J832" s="57"/>
      <c r="K832" s="86"/>
      <c r="L832" s="59"/>
      <c r="M832" s="58">
        <v>0</v>
      </c>
      <c r="N832" s="62"/>
      <c r="O832" s="62"/>
      <c r="P832" s="58"/>
      <c r="Q832" s="88"/>
    </row>
    <row r="833" spans="1:17">
      <c r="A833" s="7" t="s">
        <v>3514</v>
      </c>
      <c r="B833" s="8" t="s">
        <v>64</v>
      </c>
      <c r="C833" s="3">
        <v>53</v>
      </c>
      <c r="D833" s="1" t="s">
        <v>66</v>
      </c>
      <c r="E833" s="97" t="s">
        <v>3519</v>
      </c>
      <c r="F833" s="56" t="s">
        <v>4755</v>
      </c>
      <c r="G833" s="57">
        <v>0</v>
      </c>
      <c r="H833" s="61"/>
      <c r="I833" s="61"/>
      <c r="J833" s="57"/>
      <c r="K833" s="86"/>
      <c r="L833" s="59"/>
      <c r="M833" s="58">
        <v>0</v>
      </c>
      <c r="N833" s="62"/>
      <c r="O833" s="62"/>
      <c r="P833" s="58"/>
      <c r="Q833" s="88"/>
    </row>
    <row r="834" spans="1:17">
      <c r="A834" s="7" t="s">
        <v>3526</v>
      </c>
      <c r="B834" s="8" t="s">
        <v>135</v>
      </c>
      <c r="C834" s="3">
        <v>25</v>
      </c>
      <c r="D834" s="1" t="s">
        <v>66</v>
      </c>
      <c r="E834" s="97" t="s">
        <v>3531</v>
      </c>
      <c r="F834" s="56" t="s">
        <v>4756</v>
      </c>
      <c r="G834" s="57">
        <v>0</v>
      </c>
      <c r="H834" s="57"/>
      <c r="I834" s="57"/>
      <c r="J834" s="57"/>
      <c r="K834" s="86"/>
      <c r="L834" s="59"/>
      <c r="M834" s="58">
        <v>0</v>
      </c>
      <c r="N834" s="62"/>
      <c r="O834" s="62"/>
      <c r="P834" s="58"/>
      <c r="Q834" s="88"/>
    </row>
    <row r="835" spans="1:17">
      <c r="A835" s="7" t="s">
        <v>3560</v>
      </c>
      <c r="B835" s="8" t="s">
        <v>64</v>
      </c>
      <c r="C835" s="3">
        <v>18</v>
      </c>
      <c r="D835" s="1" t="s">
        <v>129</v>
      </c>
      <c r="E835" s="97" t="s">
        <v>3564</v>
      </c>
      <c r="F835" s="56"/>
      <c r="G835" s="57">
        <v>0</v>
      </c>
      <c r="H835" s="61"/>
      <c r="I835" s="61"/>
      <c r="J835" s="57"/>
      <c r="K835" s="86"/>
      <c r="L835" s="59"/>
      <c r="M835" s="58">
        <v>0</v>
      </c>
      <c r="N835" s="62"/>
      <c r="O835" s="62"/>
      <c r="P835" s="58"/>
      <c r="Q835" s="88"/>
    </row>
    <row r="836" spans="1:17">
      <c r="A836" s="7" t="s">
        <v>3588</v>
      </c>
      <c r="B836" s="8" t="s">
        <v>135</v>
      </c>
      <c r="C836" s="3">
        <v>30</v>
      </c>
      <c r="D836" s="1" t="s">
        <v>652</v>
      </c>
      <c r="E836" s="97" t="s">
        <v>3593</v>
      </c>
      <c r="F836" s="56"/>
      <c r="G836" s="57">
        <v>0</v>
      </c>
      <c r="H836" s="57"/>
      <c r="I836" s="57"/>
      <c r="J836" s="57"/>
      <c r="K836" s="86"/>
      <c r="L836" s="59" t="s">
        <v>4756</v>
      </c>
      <c r="M836" s="58">
        <v>0</v>
      </c>
      <c r="N836" s="62"/>
      <c r="O836" s="62"/>
      <c r="P836" s="58"/>
      <c r="Q836" s="88"/>
    </row>
    <row r="837" spans="1:17">
      <c r="A837" s="7" t="s">
        <v>3625</v>
      </c>
      <c r="B837" s="8" t="s">
        <v>966</v>
      </c>
      <c r="C837" s="63">
        <v>2</v>
      </c>
      <c r="D837" s="1" t="s">
        <v>15</v>
      </c>
      <c r="E837" s="97" t="s">
        <v>3630</v>
      </c>
      <c r="F837" s="56"/>
      <c r="G837" s="57">
        <v>0</v>
      </c>
      <c r="H837" s="61"/>
      <c r="I837" s="61"/>
      <c r="J837" s="57"/>
      <c r="K837" s="86"/>
      <c r="L837" s="59" t="s">
        <v>4755</v>
      </c>
      <c r="M837" s="58">
        <v>1</v>
      </c>
      <c r="N837" s="62">
        <v>14.453125</v>
      </c>
      <c r="O837" s="62">
        <v>22.758620689655185</v>
      </c>
      <c r="P837" s="62"/>
      <c r="Q837" s="88">
        <v>99.93</v>
      </c>
    </row>
    <row r="838" spans="1:17">
      <c r="A838" s="7" t="s">
        <v>3649</v>
      </c>
      <c r="B838" s="8" t="s">
        <v>13</v>
      </c>
      <c r="C838" s="3">
        <v>65</v>
      </c>
      <c r="D838" s="1" t="s">
        <v>129</v>
      </c>
      <c r="E838" s="97" t="s">
        <v>3653</v>
      </c>
      <c r="F838" s="56" t="s">
        <v>4756</v>
      </c>
      <c r="G838" s="57">
        <v>0</v>
      </c>
      <c r="H838" s="57"/>
      <c r="I838" s="57"/>
      <c r="J838" s="57"/>
      <c r="K838" s="86"/>
      <c r="L838" s="59"/>
      <c r="M838" s="58">
        <v>0</v>
      </c>
      <c r="N838" s="62"/>
      <c r="O838" s="62"/>
      <c r="P838" s="58"/>
      <c r="Q838" s="88"/>
    </row>
    <row r="839" spans="1:17">
      <c r="A839" s="7" t="s">
        <v>3659</v>
      </c>
      <c r="B839" s="8" t="s">
        <v>40</v>
      </c>
      <c r="C839" s="63">
        <v>2</v>
      </c>
      <c r="D839" s="1" t="s">
        <v>15</v>
      </c>
      <c r="E839" s="97" t="s">
        <v>3664</v>
      </c>
      <c r="F839" s="56" t="s">
        <v>4755</v>
      </c>
      <c r="G839" s="57">
        <v>0</v>
      </c>
      <c r="H839" s="57"/>
      <c r="I839" s="57"/>
      <c r="J839" s="57"/>
      <c r="K839" s="86"/>
      <c r="L839" s="59"/>
      <c r="M839" s="58">
        <v>0</v>
      </c>
      <c r="N839" s="62"/>
      <c r="O839" s="62"/>
      <c r="P839" s="58"/>
      <c r="Q839" s="88"/>
    </row>
    <row r="840" spans="1:17">
      <c r="A840" s="7" t="s">
        <v>3691</v>
      </c>
      <c r="B840" s="8" t="s">
        <v>104</v>
      </c>
      <c r="C840" s="3">
        <v>89</v>
      </c>
      <c r="D840" s="1" t="s">
        <v>231</v>
      </c>
      <c r="E840" s="97" t="s">
        <v>3696</v>
      </c>
      <c r="F840" s="56"/>
      <c r="G840" s="57">
        <v>0</v>
      </c>
      <c r="H840" s="57"/>
      <c r="I840" s="57"/>
      <c r="J840" s="57"/>
      <c r="K840" s="86"/>
      <c r="L840" s="59" t="s">
        <v>4756</v>
      </c>
      <c r="M840" s="58">
        <v>0</v>
      </c>
      <c r="N840" s="62"/>
      <c r="O840" s="62"/>
      <c r="P840" s="58"/>
      <c r="Q840" s="88"/>
    </row>
    <row r="841" spans="1:17">
      <c r="A841" s="7" t="s">
        <v>3710</v>
      </c>
      <c r="B841" s="8" t="s">
        <v>27</v>
      </c>
      <c r="C841" s="3">
        <v>24</v>
      </c>
      <c r="D841" s="1" t="s">
        <v>143</v>
      </c>
      <c r="E841" s="97" t="s">
        <v>3715</v>
      </c>
      <c r="F841" s="56" t="s">
        <v>4756</v>
      </c>
      <c r="G841" s="57">
        <v>0</v>
      </c>
      <c r="H841" s="57"/>
      <c r="I841" s="57"/>
      <c r="J841" s="57"/>
      <c r="K841" s="86"/>
      <c r="L841" s="59" t="s">
        <v>4756</v>
      </c>
      <c r="M841" s="58">
        <v>0</v>
      </c>
      <c r="N841" s="62"/>
      <c r="O841" s="62"/>
      <c r="P841" s="58"/>
      <c r="Q841" s="88"/>
    </row>
    <row r="842" spans="1:17">
      <c r="A842" s="7" t="s">
        <v>3722</v>
      </c>
      <c r="B842" s="8" t="s">
        <v>64</v>
      </c>
      <c r="C842" s="3">
        <v>63</v>
      </c>
      <c r="D842" s="1" t="s">
        <v>231</v>
      </c>
      <c r="E842" s="97" t="s">
        <v>3727</v>
      </c>
      <c r="F842" s="56" t="s">
        <v>4755</v>
      </c>
      <c r="G842" s="57">
        <v>0</v>
      </c>
      <c r="H842" s="57"/>
      <c r="I842" s="57"/>
      <c r="J842" s="57"/>
      <c r="K842" s="86"/>
      <c r="L842" s="59"/>
      <c r="M842" s="58">
        <v>0</v>
      </c>
      <c r="N842" s="62"/>
      <c r="O842" s="62"/>
      <c r="P842" s="58"/>
      <c r="Q842" s="88"/>
    </row>
    <row r="843" spans="1:17">
      <c r="A843" s="7" t="s">
        <v>3728</v>
      </c>
      <c r="B843" s="8" t="s">
        <v>104</v>
      </c>
      <c r="C843" s="3">
        <v>31</v>
      </c>
      <c r="D843" s="1" t="s">
        <v>652</v>
      </c>
      <c r="E843" s="97" t="s">
        <v>3732</v>
      </c>
      <c r="F843" s="56"/>
      <c r="G843" s="57">
        <v>0</v>
      </c>
      <c r="H843" s="57"/>
      <c r="I843" s="57"/>
      <c r="J843" s="57"/>
      <c r="K843" s="86"/>
      <c r="L843" s="59"/>
      <c r="M843" s="58">
        <v>0</v>
      </c>
      <c r="N843" s="62"/>
      <c r="O843" s="62"/>
      <c r="P843" s="58"/>
      <c r="Q843" s="88"/>
    </row>
    <row r="844" spans="1:17">
      <c r="A844" s="7" t="s">
        <v>3733</v>
      </c>
      <c r="B844" s="8" t="s">
        <v>104</v>
      </c>
      <c r="C844" s="3">
        <v>101</v>
      </c>
      <c r="D844" s="1" t="s">
        <v>358</v>
      </c>
      <c r="E844" s="97" t="s">
        <v>3738</v>
      </c>
      <c r="F844" s="56" t="s">
        <v>4756</v>
      </c>
      <c r="G844" s="57">
        <v>0</v>
      </c>
      <c r="H844" s="57"/>
      <c r="I844" s="57"/>
      <c r="J844" s="57"/>
      <c r="K844" s="86"/>
      <c r="L844" s="59"/>
      <c r="M844" s="58">
        <v>0</v>
      </c>
      <c r="N844" s="62"/>
      <c r="O844" s="62"/>
      <c r="P844" s="58"/>
      <c r="Q844" s="88"/>
    </row>
    <row r="845" spans="1:17">
      <c r="A845" s="7" t="s">
        <v>3739</v>
      </c>
      <c r="B845" s="8" t="s">
        <v>40</v>
      </c>
      <c r="C845" s="3">
        <v>68</v>
      </c>
      <c r="D845" s="1" t="s">
        <v>66</v>
      </c>
      <c r="E845" s="97" t="s">
        <v>3743</v>
      </c>
      <c r="F845" s="56" t="s">
        <v>4756</v>
      </c>
      <c r="G845" s="57">
        <v>0</v>
      </c>
      <c r="H845" s="57"/>
      <c r="I845" s="57"/>
      <c r="J845" s="57"/>
      <c r="K845" s="86"/>
      <c r="L845" s="59"/>
      <c r="M845" s="58">
        <v>0</v>
      </c>
      <c r="N845" s="62"/>
      <c r="O845" s="62"/>
      <c r="P845" s="58"/>
      <c r="Q845" s="88"/>
    </row>
    <row r="846" spans="1:17">
      <c r="A846" s="7" t="s">
        <v>3744</v>
      </c>
      <c r="B846" s="8" t="s">
        <v>697</v>
      </c>
      <c r="C846" s="3">
        <v>26</v>
      </c>
      <c r="D846" s="1" t="s">
        <v>170</v>
      </c>
      <c r="E846" s="97" t="s">
        <v>3749</v>
      </c>
      <c r="F846" s="56" t="s">
        <v>4756</v>
      </c>
      <c r="G846" s="57">
        <v>0</v>
      </c>
      <c r="H846" s="57"/>
      <c r="I846" s="57"/>
      <c r="J846" s="57"/>
      <c r="K846" s="86"/>
      <c r="L846" s="59" t="s">
        <v>4756</v>
      </c>
      <c r="M846" s="58">
        <v>0</v>
      </c>
      <c r="N846" s="62"/>
      <c r="O846" s="62"/>
      <c r="P846" s="58"/>
      <c r="Q846" s="88"/>
    </row>
    <row r="847" spans="1:17">
      <c r="A847" s="7" t="s">
        <v>3750</v>
      </c>
      <c r="B847" s="8" t="s">
        <v>13</v>
      </c>
      <c r="C847" s="3">
        <v>70</v>
      </c>
      <c r="D847" s="1" t="s">
        <v>358</v>
      </c>
      <c r="E847" s="97" t="s">
        <v>3754</v>
      </c>
      <c r="F847" s="56" t="s">
        <v>4756</v>
      </c>
      <c r="G847" s="57">
        <v>0</v>
      </c>
      <c r="H847" s="57"/>
      <c r="I847" s="57"/>
      <c r="J847" s="57"/>
      <c r="K847" s="86"/>
      <c r="L847" s="59"/>
      <c r="M847" s="58">
        <v>0</v>
      </c>
      <c r="N847" s="62"/>
      <c r="O847" s="62"/>
      <c r="P847" s="58"/>
      <c r="Q847" s="88"/>
    </row>
    <row r="848" spans="1:17">
      <c r="A848" s="7" t="s">
        <v>3755</v>
      </c>
      <c r="B848" s="8" t="s">
        <v>3759</v>
      </c>
      <c r="C848" s="63">
        <v>1</v>
      </c>
      <c r="D848" s="1" t="s">
        <v>34</v>
      </c>
      <c r="E848" s="97" t="s">
        <v>3760</v>
      </c>
      <c r="F848" s="56"/>
      <c r="G848" s="57">
        <v>0</v>
      </c>
      <c r="H848" s="61"/>
      <c r="I848" s="61"/>
      <c r="J848" s="57"/>
      <c r="K848" s="86"/>
      <c r="L848" s="59"/>
      <c r="M848" s="58">
        <v>0</v>
      </c>
      <c r="N848" s="62"/>
      <c r="O848" s="62"/>
      <c r="P848" s="58"/>
      <c r="Q848" s="88"/>
    </row>
    <row r="849" spans="1:17">
      <c r="A849" s="7" t="s">
        <v>3796</v>
      </c>
      <c r="B849" s="8" t="s">
        <v>135</v>
      </c>
      <c r="C849" s="3">
        <v>46</v>
      </c>
      <c r="D849" s="1" t="s">
        <v>358</v>
      </c>
      <c r="E849" s="97" t="s">
        <v>3800</v>
      </c>
      <c r="F849" s="56" t="s">
        <v>4755</v>
      </c>
      <c r="G849" s="57">
        <v>1</v>
      </c>
      <c r="H849" s="61">
        <v>16.967509025270754</v>
      </c>
      <c r="I849" s="61"/>
      <c r="J849" s="61">
        <v>3.3057851239669422</v>
      </c>
      <c r="K849" s="86">
        <v>99.93</v>
      </c>
      <c r="L849" s="59"/>
      <c r="M849" s="58">
        <v>0</v>
      </c>
      <c r="N849" s="62"/>
      <c r="O849" s="62"/>
      <c r="P849" s="58"/>
      <c r="Q849" s="88"/>
    </row>
    <row r="850" spans="1:17">
      <c r="A850" s="7" t="s">
        <v>3813</v>
      </c>
      <c r="B850" s="8" t="s">
        <v>64</v>
      </c>
      <c r="C850" s="3">
        <v>50</v>
      </c>
      <c r="D850" s="1" t="s">
        <v>170</v>
      </c>
      <c r="E850" s="97" t="s">
        <v>3817</v>
      </c>
      <c r="F850" s="56" t="s">
        <v>4756</v>
      </c>
      <c r="G850" s="57">
        <v>0</v>
      </c>
      <c r="H850" s="57"/>
      <c r="I850" s="57"/>
      <c r="J850" s="57"/>
      <c r="K850" s="86"/>
      <c r="L850" s="59" t="s">
        <v>4756</v>
      </c>
      <c r="M850" s="58">
        <v>0</v>
      </c>
      <c r="N850" s="62"/>
      <c r="O850" s="62"/>
      <c r="P850" s="58"/>
      <c r="Q850" s="88"/>
    </row>
    <row r="851" spans="1:17">
      <c r="A851" s="7" t="s">
        <v>3824</v>
      </c>
      <c r="B851" s="8" t="s">
        <v>40</v>
      </c>
      <c r="C851" s="63">
        <v>1</v>
      </c>
      <c r="D851" s="1" t="s">
        <v>34</v>
      </c>
      <c r="E851" s="97" t="s">
        <v>3828</v>
      </c>
      <c r="F851" s="56"/>
      <c r="G851" s="57">
        <v>0</v>
      </c>
      <c r="H851" s="57"/>
      <c r="I851" s="57"/>
      <c r="J851" s="57"/>
      <c r="K851" s="86"/>
      <c r="L851" s="59" t="s">
        <v>4755</v>
      </c>
      <c r="M851" s="58">
        <v>0</v>
      </c>
      <c r="N851" s="62"/>
      <c r="O851" s="62"/>
      <c r="P851" s="58"/>
      <c r="Q851" s="88"/>
    </row>
    <row r="852" spans="1:17">
      <c r="A852" s="7" t="s">
        <v>3852</v>
      </c>
      <c r="B852" s="8" t="s">
        <v>64</v>
      </c>
      <c r="C852" s="3">
        <v>62</v>
      </c>
      <c r="D852" s="1" t="s">
        <v>652</v>
      </c>
      <c r="E852" s="97" t="s">
        <v>3857</v>
      </c>
      <c r="F852" s="56"/>
      <c r="G852" s="57">
        <v>0</v>
      </c>
      <c r="H852" s="61"/>
      <c r="I852" s="61"/>
      <c r="J852" s="57"/>
      <c r="K852" s="86"/>
      <c r="L852" s="59"/>
      <c r="M852" s="58">
        <v>0</v>
      </c>
      <c r="N852" s="62"/>
      <c r="O852" s="62"/>
      <c r="P852" s="58"/>
      <c r="Q852" s="88"/>
    </row>
    <row r="853" spans="1:17">
      <c r="A853" s="7" t="s">
        <v>3913</v>
      </c>
      <c r="B853" s="8" t="s">
        <v>966</v>
      </c>
      <c r="C853" s="63">
        <v>2</v>
      </c>
      <c r="D853" s="1" t="s">
        <v>15</v>
      </c>
      <c r="E853" s="97" t="s">
        <v>3917</v>
      </c>
      <c r="F853" s="56" t="s">
        <v>4755</v>
      </c>
      <c r="G853" s="57">
        <v>0</v>
      </c>
      <c r="H853" s="61"/>
      <c r="I853" s="61"/>
      <c r="J853" s="57"/>
      <c r="K853" s="86"/>
      <c r="L853" s="59" t="s">
        <v>4755</v>
      </c>
      <c r="M853" s="58">
        <v>0</v>
      </c>
      <c r="N853" s="62"/>
      <c r="O853" s="62"/>
      <c r="P853" s="58"/>
      <c r="Q853" s="88"/>
    </row>
    <row r="854" spans="1:17">
      <c r="A854" s="7" t="s">
        <v>3965</v>
      </c>
      <c r="B854" s="8" t="s">
        <v>135</v>
      </c>
      <c r="C854" s="3">
        <v>87</v>
      </c>
      <c r="D854" s="1" t="s">
        <v>1091</v>
      </c>
      <c r="E854" s="97" t="s">
        <v>3970</v>
      </c>
      <c r="F854" s="56"/>
      <c r="G854" s="57">
        <v>0</v>
      </c>
      <c r="H854" s="61"/>
      <c r="I854" s="61"/>
      <c r="J854" s="57"/>
      <c r="K854" s="86"/>
      <c r="L854" s="59"/>
      <c r="M854" s="58">
        <v>0</v>
      </c>
      <c r="N854" s="62"/>
      <c r="O854" s="62"/>
      <c r="P854" s="58"/>
      <c r="Q854" s="88"/>
    </row>
    <row r="855" spans="1:17">
      <c r="A855" s="7" t="s">
        <v>3971</v>
      </c>
      <c r="B855" s="8" t="s">
        <v>40</v>
      </c>
      <c r="C855" s="63">
        <v>2</v>
      </c>
      <c r="D855" s="1" t="s">
        <v>15</v>
      </c>
      <c r="E855" s="97" t="s">
        <v>3976</v>
      </c>
      <c r="F855" s="56"/>
      <c r="G855" s="57">
        <v>0</v>
      </c>
      <c r="H855" s="61"/>
      <c r="I855" s="61"/>
      <c r="J855" s="57"/>
      <c r="K855" s="86"/>
      <c r="L855" s="59" t="s">
        <v>4755</v>
      </c>
      <c r="M855" s="58">
        <v>0</v>
      </c>
      <c r="N855" s="62"/>
      <c r="O855" s="62"/>
      <c r="P855" s="58"/>
      <c r="Q855" s="88"/>
    </row>
    <row r="856" spans="1:17">
      <c r="A856" s="7" t="s">
        <v>4000</v>
      </c>
      <c r="B856" s="8" t="s">
        <v>13</v>
      </c>
      <c r="C856" s="63">
        <v>1</v>
      </c>
      <c r="D856" s="1" t="s">
        <v>34</v>
      </c>
      <c r="E856" s="97" t="s">
        <v>4005</v>
      </c>
      <c r="F856" s="56"/>
      <c r="G856" s="57">
        <v>0</v>
      </c>
      <c r="H856" s="61"/>
      <c r="I856" s="61"/>
      <c r="J856" s="57"/>
      <c r="K856" s="86"/>
      <c r="L856" s="59"/>
      <c r="M856" s="58">
        <v>0</v>
      </c>
      <c r="N856" s="62"/>
      <c r="O856" s="62"/>
      <c r="P856" s="58"/>
      <c r="Q856" s="88"/>
    </row>
    <row r="857" spans="1:17">
      <c r="A857" s="7" t="s">
        <v>4006</v>
      </c>
      <c r="B857" s="8" t="s">
        <v>27</v>
      </c>
      <c r="C857" s="63">
        <v>1</v>
      </c>
      <c r="D857" s="1" t="s">
        <v>34</v>
      </c>
      <c r="E857" s="97" t="s">
        <v>4010</v>
      </c>
      <c r="F857" s="56" t="s">
        <v>4755</v>
      </c>
      <c r="G857" s="57">
        <v>0</v>
      </c>
      <c r="H857" s="57"/>
      <c r="I857" s="57"/>
      <c r="J857" s="57"/>
      <c r="K857" s="86"/>
      <c r="L857" s="59"/>
      <c r="M857" s="58">
        <v>0</v>
      </c>
      <c r="N857" s="62"/>
      <c r="O857" s="62"/>
      <c r="P857" s="58"/>
      <c r="Q857" s="88"/>
    </row>
    <row r="858" spans="1:17">
      <c r="A858" s="7" t="s">
        <v>4029</v>
      </c>
      <c r="B858" s="8" t="s">
        <v>104</v>
      </c>
      <c r="C858" s="3">
        <v>73</v>
      </c>
      <c r="D858" s="1" t="s">
        <v>129</v>
      </c>
      <c r="E858" s="97" t="s">
        <v>4034</v>
      </c>
      <c r="F858" s="56" t="s">
        <v>4756</v>
      </c>
      <c r="G858" s="57">
        <v>0</v>
      </c>
      <c r="H858" s="57"/>
      <c r="I858" s="57"/>
      <c r="J858" s="57"/>
      <c r="K858" s="86"/>
      <c r="L858" s="59"/>
      <c r="M858" s="58">
        <v>0</v>
      </c>
      <c r="N858" s="62"/>
      <c r="O858" s="62"/>
      <c r="P858" s="58"/>
      <c r="Q858" s="88"/>
    </row>
    <row r="859" spans="1:17">
      <c r="A859" s="7" t="s">
        <v>4035</v>
      </c>
      <c r="B859" s="8" t="s">
        <v>40</v>
      </c>
      <c r="C859" s="3">
        <v>97</v>
      </c>
      <c r="D859" s="1" t="s">
        <v>1073</v>
      </c>
      <c r="E859" s="97" t="s">
        <v>4040</v>
      </c>
      <c r="F859" s="56"/>
      <c r="G859" s="57">
        <v>0</v>
      </c>
      <c r="H859" s="57"/>
      <c r="I859" s="57"/>
      <c r="J859" s="57"/>
      <c r="K859" s="86"/>
      <c r="L859" s="59" t="s">
        <v>4756</v>
      </c>
      <c r="M859" s="58">
        <v>0</v>
      </c>
      <c r="N859" s="62"/>
      <c r="O859" s="62"/>
      <c r="P859" s="58"/>
      <c r="Q859" s="88"/>
    </row>
    <row r="860" spans="1:17">
      <c r="A860" s="7" t="s">
        <v>4059</v>
      </c>
      <c r="B860" s="8" t="s">
        <v>13</v>
      </c>
      <c r="C860" s="63">
        <v>1</v>
      </c>
      <c r="D860" s="1" t="s">
        <v>34</v>
      </c>
      <c r="E860" s="97" t="s">
        <v>4063</v>
      </c>
      <c r="F860" s="56"/>
      <c r="G860" s="57">
        <v>0</v>
      </c>
      <c r="H860" s="57"/>
      <c r="I860" s="57"/>
      <c r="J860" s="57"/>
      <c r="K860" s="86"/>
      <c r="L860" s="59" t="s">
        <v>4756</v>
      </c>
      <c r="M860" s="58">
        <v>0</v>
      </c>
      <c r="N860" s="62"/>
      <c r="O860" s="62"/>
      <c r="P860" s="58"/>
      <c r="Q860" s="88"/>
    </row>
    <row r="861" spans="1:17">
      <c r="A861" s="7" t="s">
        <v>4081</v>
      </c>
      <c r="B861" s="8" t="s">
        <v>13</v>
      </c>
      <c r="C861" s="63">
        <v>1</v>
      </c>
      <c r="D861" s="1" t="s">
        <v>34</v>
      </c>
      <c r="E861" s="97" t="s">
        <v>4085</v>
      </c>
      <c r="F861" s="56"/>
      <c r="G861" s="57">
        <v>0</v>
      </c>
      <c r="H861" s="57"/>
      <c r="I861" s="57"/>
      <c r="J861" s="57"/>
      <c r="K861" s="86"/>
      <c r="L861" s="59" t="s">
        <v>4755</v>
      </c>
      <c r="M861" s="58">
        <v>0</v>
      </c>
      <c r="N861" s="62"/>
      <c r="O861" s="62"/>
      <c r="P861" s="58"/>
      <c r="Q861" s="88"/>
    </row>
    <row r="862" spans="1:17">
      <c r="A862" s="7" t="s">
        <v>4092</v>
      </c>
      <c r="B862" s="8" t="s">
        <v>64</v>
      </c>
      <c r="C862" s="63">
        <v>1</v>
      </c>
      <c r="D862" s="1" t="s">
        <v>34</v>
      </c>
      <c r="E862" s="97" t="s">
        <v>4095</v>
      </c>
      <c r="F862" s="56"/>
      <c r="G862" s="57">
        <v>0</v>
      </c>
      <c r="H862" s="57"/>
      <c r="I862" s="57"/>
      <c r="J862" s="57"/>
      <c r="K862" s="86"/>
      <c r="L862" s="59"/>
      <c r="M862" s="58">
        <v>0</v>
      </c>
      <c r="N862" s="62"/>
      <c r="O862" s="62"/>
      <c r="P862" s="58"/>
      <c r="Q862" s="88"/>
    </row>
    <row r="863" spans="1:17">
      <c r="A863" s="7" t="s">
        <v>4096</v>
      </c>
      <c r="B863" s="8" t="s">
        <v>13</v>
      </c>
      <c r="C863" s="63">
        <v>2</v>
      </c>
      <c r="D863" s="1" t="s">
        <v>15</v>
      </c>
      <c r="E863" s="97" t="s">
        <v>4101</v>
      </c>
      <c r="F863" s="56" t="s">
        <v>4755</v>
      </c>
      <c r="G863" s="57">
        <v>2</v>
      </c>
      <c r="H863" s="61">
        <v>37.906137184115551</v>
      </c>
      <c r="I863" s="61">
        <v>62.82051282051291</v>
      </c>
      <c r="J863" s="57"/>
      <c r="K863" s="86">
        <v>98.074999999999989</v>
      </c>
      <c r="L863" s="59" t="s">
        <v>4755</v>
      </c>
      <c r="M863" s="58">
        <v>1</v>
      </c>
      <c r="N863" s="62">
        <v>39.0625</v>
      </c>
      <c r="O863" s="62">
        <v>64.827586206896584</v>
      </c>
      <c r="P863" s="62"/>
      <c r="Q863" s="88">
        <v>96.97</v>
      </c>
    </row>
    <row r="864" spans="1:17">
      <c r="A864" s="7" t="s">
        <v>4158</v>
      </c>
      <c r="B864" s="8" t="s">
        <v>13</v>
      </c>
      <c r="C864" s="3">
        <v>60</v>
      </c>
      <c r="D864" s="1" t="s">
        <v>129</v>
      </c>
      <c r="E864" s="97" t="s">
        <v>4162</v>
      </c>
      <c r="F864" s="56" t="s">
        <v>4756</v>
      </c>
      <c r="G864" s="57">
        <v>0</v>
      </c>
      <c r="H864" s="57"/>
      <c r="I864" s="57"/>
      <c r="J864" s="57"/>
      <c r="K864" s="86"/>
      <c r="L864" s="59"/>
      <c r="M864" s="58">
        <v>0</v>
      </c>
      <c r="N864" s="62"/>
      <c r="O864" s="62"/>
      <c r="P864" s="58"/>
      <c r="Q864" s="88"/>
    </row>
    <row r="865" spans="1:17">
      <c r="A865" s="7" t="s">
        <v>4163</v>
      </c>
      <c r="B865" s="8" t="s">
        <v>40</v>
      </c>
      <c r="C865" s="63">
        <v>1</v>
      </c>
      <c r="D865" s="1" t="s">
        <v>34</v>
      </c>
      <c r="E865" s="97" t="s">
        <v>4167</v>
      </c>
      <c r="F865" s="56"/>
      <c r="G865" s="57">
        <v>0</v>
      </c>
      <c r="H865" s="57"/>
      <c r="I865" s="57"/>
      <c r="J865" s="57"/>
      <c r="K865" s="86"/>
      <c r="L865" s="59" t="s">
        <v>4756</v>
      </c>
      <c r="M865" s="58">
        <v>0</v>
      </c>
      <c r="N865" s="62"/>
      <c r="O865" s="62"/>
      <c r="P865" s="58"/>
      <c r="Q865" s="88"/>
    </row>
    <row r="866" spans="1:17">
      <c r="A866" s="7" t="s">
        <v>4174</v>
      </c>
      <c r="B866" s="8" t="s">
        <v>104</v>
      </c>
      <c r="C866" s="63">
        <v>1</v>
      </c>
      <c r="D866" s="1" t="s">
        <v>34</v>
      </c>
      <c r="E866" s="97" t="s">
        <v>4179</v>
      </c>
      <c r="F866" s="56" t="s">
        <v>4755</v>
      </c>
      <c r="G866" s="57">
        <v>0</v>
      </c>
      <c r="H866" s="57"/>
      <c r="I866" s="57"/>
      <c r="J866" s="57"/>
      <c r="K866" s="86"/>
      <c r="L866" s="59"/>
      <c r="M866" s="58">
        <v>0</v>
      </c>
      <c r="N866" s="62"/>
      <c r="O866" s="62"/>
      <c r="P866" s="58"/>
      <c r="Q866" s="88"/>
    </row>
    <row r="867" spans="1:17">
      <c r="A867" s="7" t="s">
        <v>4185</v>
      </c>
      <c r="B867" s="8" t="s">
        <v>40</v>
      </c>
      <c r="C867" s="3">
        <v>20</v>
      </c>
      <c r="D867" s="1" t="s">
        <v>9</v>
      </c>
      <c r="E867" s="97" t="s">
        <v>4190</v>
      </c>
      <c r="F867" s="56" t="s">
        <v>4756</v>
      </c>
      <c r="G867" s="57">
        <v>0</v>
      </c>
      <c r="H867" s="57"/>
      <c r="I867" s="57"/>
      <c r="J867" s="57"/>
      <c r="K867" s="86"/>
      <c r="L867" s="59"/>
      <c r="M867" s="58">
        <v>0</v>
      </c>
      <c r="N867" s="62"/>
      <c r="O867" s="62"/>
      <c r="P867" s="58"/>
      <c r="Q867" s="88"/>
    </row>
    <row r="868" spans="1:17">
      <c r="A868" s="7" t="s">
        <v>4191</v>
      </c>
      <c r="B868" s="8" t="s">
        <v>40</v>
      </c>
      <c r="C868" s="63">
        <v>2</v>
      </c>
      <c r="D868" s="1" t="s">
        <v>15</v>
      </c>
      <c r="E868" s="97" t="s">
        <v>4196</v>
      </c>
      <c r="F868" s="56"/>
      <c r="G868" s="57">
        <v>0</v>
      </c>
      <c r="H868" s="57"/>
      <c r="I868" s="57"/>
      <c r="J868" s="57"/>
      <c r="K868" s="86"/>
      <c r="L868" s="59"/>
      <c r="M868" s="58">
        <v>0</v>
      </c>
      <c r="N868" s="62"/>
      <c r="O868" s="62"/>
      <c r="P868" s="58"/>
      <c r="Q868" s="88"/>
    </row>
    <row r="869" spans="1:17">
      <c r="A869" s="7" t="s">
        <v>4197</v>
      </c>
      <c r="B869" s="8" t="s">
        <v>13</v>
      </c>
      <c r="C869" s="63">
        <v>1</v>
      </c>
      <c r="D869" s="1" t="s">
        <v>34</v>
      </c>
      <c r="E869" s="97" t="s">
        <v>4202</v>
      </c>
      <c r="F869" s="56" t="s">
        <v>4755</v>
      </c>
      <c r="G869" s="57">
        <v>0</v>
      </c>
      <c r="H869" s="61"/>
      <c r="I869" s="61"/>
      <c r="J869" s="57"/>
      <c r="K869" s="86"/>
      <c r="L869" s="59" t="s">
        <v>4755</v>
      </c>
      <c r="M869" s="58">
        <v>1</v>
      </c>
      <c r="N869" s="62">
        <v>5.46875</v>
      </c>
      <c r="O869" s="62">
        <v>9.6551724137931068</v>
      </c>
      <c r="P869" s="62"/>
      <c r="Q869" s="88">
        <v>99.99</v>
      </c>
    </row>
    <row r="870" spans="1:17">
      <c r="A870" s="7" t="s">
        <v>4209</v>
      </c>
      <c r="B870" s="8" t="s">
        <v>40</v>
      </c>
      <c r="C870" s="63">
        <v>2</v>
      </c>
      <c r="D870" s="1" t="s">
        <v>15</v>
      </c>
      <c r="E870" s="97" t="s">
        <v>4214</v>
      </c>
      <c r="F870" s="56" t="s">
        <v>4755</v>
      </c>
      <c r="G870" s="57">
        <v>0</v>
      </c>
      <c r="H870" s="61"/>
      <c r="I870" s="61"/>
      <c r="J870" s="57"/>
      <c r="K870" s="86"/>
      <c r="L870" s="59"/>
      <c r="M870" s="58">
        <v>0</v>
      </c>
      <c r="N870" s="62"/>
      <c r="O870" s="62"/>
      <c r="P870" s="58"/>
      <c r="Q870" s="88"/>
    </row>
    <row r="871" spans="1:17">
      <c r="A871" s="7" t="s">
        <v>4227</v>
      </c>
      <c r="B871" s="8" t="s">
        <v>40</v>
      </c>
      <c r="C871" s="63">
        <v>2</v>
      </c>
      <c r="D871" s="1" t="s">
        <v>15</v>
      </c>
      <c r="E871" s="97" t="s">
        <v>4232</v>
      </c>
      <c r="F871" s="56" t="s">
        <v>4755</v>
      </c>
      <c r="G871" s="57">
        <v>0</v>
      </c>
      <c r="H871" s="57"/>
      <c r="I871" s="57"/>
      <c r="J871" s="57"/>
      <c r="K871" s="86"/>
      <c r="L871" s="59"/>
      <c r="M871" s="58">
        <v>0</v>
      </c>
      <c r="N871" s="62"/>
      <c r="O871" s="62"/>
      <c r="P871" s="58"/>
      <c r="Q871" s="88"/>
    </row>
    <row r="872" spans="1:17">
      <c r="A872" s="7" t="s">
        <v>4233</v>
      </c>
      <c r="B872" s="8" t="s">
        <v>13</v>
      </c>
      <c r="C872" s="3">
        <v>85</v>
      </c>
      <c r="D872" s="1" t="s">
        <v>323</v>
      </c>
      <c r="E872" s="97" t="s">
        <v>4238</v>
      </c>
      <c r="F872" s="56" t="s">
        <v>4755</v>
      </c>
      <c r="G872" s="57">
        <v>0</v>
      </c>
      <c r="H872" s="57"/>
      <c r="I872" s="57"/>
      <c r="J872" s="57"/>
      <c r="K872" s="86"/>
      <c r="L872" s="59"/>
      <c r="M872" s="58">
        <v>0</v>
      </c>
      <c r="N872" s="62"/>
      <c r="O872" s="62"/>
      <c r="P872" s="58"/>
      <c r="Q872" s="88"/>
    </row>
    <row r="873" spans="1:17">
      <c r="A873" s="7" t="s">
        <v>4245</v>
      </c>
      <c r="B873" s="8" t="s">
        <v>13</v>
      </c>
      <c r="C873" s="63">
        <v>2</v>
      </c>
      <c r="D873" s="1" t="s">
        <v>15</v>
      </c>
      <c r="E873" s="97" t="s">
        <v>4250</v>
      </c>
      <c r="F873" s="56" t="s">
        <v>4755</v>
      </c>
      <c r="G873" s="57">
        <v>0</v>
      </c>
      <c r="H873" s="57"/>
      <c r="I873" s="57"/>
      <c r="J873" s="57"/>
      <c r="K873" s="86"/>
      <c r="L873" s="59"/>
      <c r="M873" s="58">
        <v>0</v>
      </c>
      <c r="N873" s="62"/>
      <c r="O873" s="62"/>
      <c r="P873" s="58"/>
      <c r="Q873" s="88"/>
    </row>
    <row r="874" spans="1:17">
      <c r="A874" s="7" t="s">
        <v>4285</v>
      </c>
      <c r="B874" s="8" t="s">
        <v>104</v>
      </c>
      <c r="C874" s="3">
        <v>30</v>
      </c>
      <c r="D874" s="1" t="s">
        <v>358</v>
      </c>
      <c r="E874" s="97" t="s">
        <v>4290</v>
      </c>
      <c r="F874" s="56" t="s">
        <v>4756</v>
      </c>
      <c r="G874" s="57">
        <v>0</v>
      </c>
      <c r="H874" s="57"/>
      <c r="I874" s="57"/>
      <c r="J874" s="57"/>
      <c r="K874" s="86"/>
      <c r="L874" s="59"/>
      <c r="M874" s="58">
        <v>0</v>
      </c>
      <c r="N874" s="62"/>
      <c r="O874" s="62"/>
      <c r="P874" s="58"/>
      <c r="Q874" s="88"/>
    </row>
    <row r="875" spans="1:17">
      <c r="A875" s="7" t="s">
        <v>4291</v>
      </c>
      <c r="B875" s="8" t="s">
        <v>40</v>
      </c>
      <c r="C875" s="3">
        <v>27</v>
      </c>
      <c r="D875" s="1" t="s">
        <v>79</v>
      </c>
      <c r="E875" s="97" t="s">
        <v>4297</v>
      </c>
      <c r="F875" s="56"/>
      <c r="G875" s="57">
        <v>0</v>
      </c>
      <c r="H875" s="57"/>
      <c r="I875" s="57"/>
      <c r="J875" s="57"/>
      <c r="K875" s="86"/>
      <c r="L875" s="59" t="s">
        <v>4756</v>
      </c>
      <c r="M875" s="58">
        <v>0</v>
      </c>
      <c r="N875" s="62"/>
      <c r="O875" s="62"/>
      <c r="P875" s="58"/>
      <c r="Q875" s="88"/>
    </row>
    <row r="876" spans="1:17">
      <c r="A876" s="7" t="s">
        <v>4291</v>
      </c>
      <c r="B876" s="8" t="s">
        <v>40</v>
      </c>
      <c r="C876" s="3">
        <v>32</v>
      </c>
      <c r="D876" s="1" t="s">
        <v>66</v>
      </c>
      <c r="E876" s="97" t="s">
        <v>4296</v>
      </c>
      <c r="F876" s="56"/>
      <c r="G876" s="57">
        <v>0</v>
      </c>
      <c r="H876" s="57"/>
      <c r="I876" s="57"/>
      <c r="J876" s="57"/>
      <c r="K876" s="86"/>
      <c r="L876" s="59" t="s">
        <v>4756</v>
      </c>
      <c r="M876" s="58">
        <v>0</v>
      </c>
      <c r="N876" s="62"/>
      <c r="O876" s="62"/>
      <c r="P876" s="58"/>
      <c r="Q876" s="88"/>
    </row>
    <row r="877" spans="1:17">
      <c r="A877" s="7" t="s">
        <v>4291</v>
      </c>
      <c r="B877" s="8" t="s">
        <v>40</v>
      </c>
      <c r="C877" s="3">
        <v>39</v>
      </c>
      <c r="D877" s="1" t="s">
        <v>323</v>
      </c>
      <c r="E877" s="97" t="s">
        <v>4295</v>
      </c>
      <c r="F877" s="56" t="s">
        <v>4756</v>
      </c>
      <c r="G877" s="57">
        <v>0</v>
      </c>
      <c r="H877" s="61"/>
      <c r="I877" s="61"/>
      <c r="J877" s="57"/>
      <c r="K877" s="86"/>
      <c r="L877" s="59" t="s">
        <v>4756</v>
      </c>
      <c r="M877" s="58">
        <v>0</v>
      </c>
      <c r="N877" s="62"/>
      <c r="O877" s="62"/>
      <c r="P877" s="58"/>
      <c r="Q877" s="88"/>
    </row>
    <row r="878" spans="1:17">
      <c r="A878" s="7" t="s">
        <v>4303</v>
      </c>
      <c r="B878" s="8" t="s">
        <v>155</v>
      </c>
      <c r="C878" s="63">
        <v>2</v>
      </c>
      <c r="D878" s="1" t="s">
        <v>15</v>
      </c>
      <c r="E878" s="97" t="s">
        <v>4308</v>
      </c>
      <c r="F878" s="56" t="s">
        <v>4755</v>
      </c>
      <c r="G878" s="57">
        <v>0</v>
      </c>
      <c r="H878" s="61"/>
      <c r="I878" s="61"/>
      <c r="J878" s="57"/>
      <c r="K878" s="86"/>
      <c r="L878" s="59" t="s">
        <v>4755</v>
      </c>
      <c r="M878" s="58">
        <v>0</v>
      </c>
      <c r="N878" s="62"/>
      <c r="O878" s="62"/>
      <c r="P878" s="58"/>
      <c r="Q878" s="88"/>
    </row>
    <row r="879" spans="1:17">
      <c r="A879" s="7" t="s">
        <v>4314</v>
      </c>
      <c r="B879" s="8" t="s">
        <v>40</v>
      </c>
      <c r="C879" s="3">
        <v>68</v>
      </c>
      <c r="D879" s="1" t="s">
        <v>231</v>
      </c>
      <c r="E879" s="97" t="s">
        <v>4317</v>
      </c>
      <c r="F879" s="56" t="s">
        <v>4756</v>
      </c>
      <c r="G879" s="57">
        <v>0</v>
      </c>
      <c r="H879" s="57"/>
      <c r="I879" s="57"/>
      <c r="J879" s="57"/>
      <c r="K879" s="86"/>
      <c r="L879" s="59"/>
      <c r="M879" s="58">
        <v>0</v>
      </c>
      <c r="N879" s="62"/>
      <c r="O879" s="62"/>
      <c r="P879" s="58"/>
      <c r="Q879" s="88"/>
    </row>
    <row r="880" spans="1:17">
      <c r="A880" s="7" t="s">
        <v>4318</v>
      </c>
      <c r="B880" s="8" t="s">
        <v>13</v>
      </c>
      <c r="C880" s="63">
        <v>2</v>
      </c>
      <c r="D880" s="1" t="s">
        <v>15</v>
      </c>
      <c r="E880" s="97" t="s">
        <v>4322</v>
      </c>
      <c r="F880" s="56" t="s">
        <v>4755</v>
      </c>
      <c r="G880" s="57">
        <v>0</v>
      </c>
      <c r="H880" s="61"/>
      <c r="I880" s="61"/>
      <c r="J880" s="57"/>
      <c r="K880" s="86"/>
      <c r="L880" s="59" t="s">
        <v>4755</v>
      </c>
      <c r="M880" s="58">
        <v>0</v>
      </c>
      <c r="N880" s="62"/>
      <c r="O880" s="62"/>
      <c r="P880" s="58"/>
      <c r="Q880" s="88"/>
    </row>
    <row r="881" spans="1:17">
      <c r="A881" s="7" t="s">
        <v>4328</v>
      </c>
      <c r="B881" s="8" t="s">
        <v>40</v>
      </c>
      <c r="C881" s="63">
        <v>1</v>
      </c>
      <c r="D881" s="1" t="s">
        <v>34</v>
      </c>
      <c r="E881" s="97" t="s">
        <v>4333</v>
      </c>
      <c r="F881" s="56"/>
      <c r="G881" s="57">
        <v>0</v>
      </c>
      <c r="H881" s="57"/>
      <c r="I881" s="57"/>
      <c r="J881" s="57"/>
      <c r="K881" s="86"/>
      <c r="L881" s="59" t="s">
        <v>4755</v>
      </c>
      <c r="M881" s="58">
        <v>0</v>
      </c>
      <c r="N881" s="62"/>
      <c r="O881" s="62"/>
      <c r="P881" s="58"/>
      <c r="Q881" s="88"/>
    </row>
    <row r="882" spans="1:17">
      <c r="A882" s="7" t="s">
        <v>4346</v>
      </c>
      <c r="B882" s="8" t="s">
        <v>27</v>
      </c>
      <c r="C882" s="63">
        <v>2</v>
      </c>
      <c r="D882" s="1" t="s">
        <v>15</v>
      </c>
      <c r="E882" s="97" t="s">
        <v>4351</v>
      </c>
      <c r="F882" s="56" t="s">
        <v>4755</v>
      </c>
      <c r="G882" s="57">
        <v>0</v>
      </c>
      <c r="H882" s="57"/>
      <c r="I882" s="57"/>
      <c r="J882" s="57"/>
      <c r="K882" s="86"/>
      <c r="L882" s="59"/>
      <c r="M882" s="58">
        <v>0</v>
      </c>
      <c r="N882" s="62"/>
      <c r="O882" s="62"/>
      <c r="P882" s="58"/>
      <c r="Q882" s="88"/>
    </row>
    <row r="883" spans="1:17">
      <c r="A883" s="7" t="s">
        <v>4369</v>
      </c>
      <c r="B883" s="8" t="s">
        <v>64</v>
      </c>
      <c r="C883" s="3">
        <v>55</v>
      </c>
      <c r="D883" s="1" t="s">
        <v>177</v>
      </c>
      <c r="E883" s="97" t="s">
        <v>4373</v>
      </c>
      <c r="F883" s="56" t="s">
        <v>4755</v>
      </c>
      <c r="G883" s="57">
        <v>0</v>
      </c>
      <c r="H883" s="57"/>
      <c r="I883" s="57"/>
      <c r="J883" s="57"/>
      <c r="K883" s="86"/>
      <c r="L883" s="59"/>
      <c r="M883" s="58">
        <v>0</v>
      </c>
      <c r="N883" s="62"/>
      <c r="O883" s="62"/>
      <c r="P883" s="58"/>
      <c r="Q883" s="88"/>
    </row>
    <row r="884" spans="1:17">
      <c r="A884" s="7" t="s">
        <v>4386</v>
      </c>
      <c r="B884" s="8" t="s">
        <v>40</v>
      </c>
      <c r="C884" s="63">
        <v>2</v>
      </c>
      <c r="D884" s="1" t="s">
        <v>15</v>
      </c>
      <c r="E884" s="97" t="s">
        <v>4391</v>
      </c>
      <c r="F884" s="56"/>
      <c r="G884" s="57">
        <v>0</v>
      </c>
      <c r="H884" s="57"/>
      <c r="I884" s="57"/>
      <c r="J884" s="57"/>
      <c r="K884" s="86"/>
      <c r="L884" s="59" t="s">
        <v>4755</v>
      </c>
      <c r="M884" s="58">
        <v>0</v>
      </c>
      <c r="N884" s="62"/>
      <c r="O884" s="62"/>
      <c r="P884" s="58"/>
      <c r="Q884" s="88"/>
    </row>
    <row r="885" spans="1:17">
      <c r="A885" s="7" t="s">
        <v>4420</v>
      </c>
      <c r="B885" s="8" t="s">
        <v>135</v>
      </c>
      <c r="C885" s="3">
        <v>57</v>
      </c>
      <c r="D885" s="1" t="s">
        <v>177</v>
      </c>
      <c r="E885" s="97" t="s">
        <v>4424</v>
      </c>
      <c r="F885" s="56" t="s">
        <v>4756</v>
      </c>
      <c r="G885" s="57">
        <v>0</v>
      </c>
      <c r="H885" s="57"/>
      <c r="I885" s="57"/>
      <c r="J885" s="57"/>
      <c r="K885" s="86"/>
      <c r="L885" s="59"/>
      <c r="M885" s="58">
        <v>0</v>
      </c>
      <c r="N885" s="62"/>
      <c r="O885" s="62"/>
      <c r="P885" s="58"/>
      <c r="Q885" s="88"/>
    </row>
    <row r="886" spans="1:17">
      <c r="A886" s="7" t="s">
        <v>4447</v>
      </c>
      <c r="B886" s="8" t="s">
        <v>40</v>
      </c>
      <c r="C886" s="63">
        <v>2</v>
      </c>
      <c r="D886" s="1" t="s">
        <v>15</v>
      </c>
      <c r="E886" s="97" t="s">
        <v>3335</v>
      </c>
      <c r="F886" s="56" t="s">
        <v>4755</v>
      </c>
      <c r="G886" s="57">
        <v>0</v>
      </c>
      <c r="H886" s="57"/>
      <c r="I886" s="57"/>
      <c r="J886" s="57"/>
      <c r="K886" s="86"/>
      <c r="L886" s="59" t="s">
        <v>4755</v>
      </c>
      <c r="M886" s="58">
        <v>0</v>
      </c>
      <c r="N886" s="62"/>
      <c r="O886" s="62"/>
      <c r="P886" s="58"/>
      <c r="Q886" s="88"/>
    </row>
    <row r="887" spans="1:17">
      <c r="A887" s="7" t="s">
        <v>4452</v>
      </c>
      <c r="B887" s="8" t="s">
        <v>40</v>
      </c>
      <c r="C887" s="63">
        <v>2</v>
      </c>
      <c r="D887" s="1" t="s">
        <v>15</v>
      </c>
      <c r="E887" s="97" t="s">
        <v>4457</v>
      </c>
      <c r="F887" s="56"/>
      <c r="G887" s="57">
        <v>0</v>
      </c>
      <c r="H887" s="57"/>
      <c r="I887" s="57"/>
      <c r="J887" s="57"/>
      <c r="K887" s="86"/>
      <c r="L887" s="59" t="s">
        <v>4755</v>
      </c>
      <c r="M887" s="58">
        <v>0</v>
      </c>
      <c r="N887" s="62"/>
      <c r="O887" s="62"/>
      <c r="P887" s="58"/>
      <c r="Q887" s="88"/>
    </row>
    <row r="888" spans="1:17">
      <c r="A888" s="7" t="s">
        <v>4458</v>
      </c>
      <c r="B888" s="8" t="s">
        <v>40</v>
      </c>
      <c r="C888" s="63">
        <v>1</v>
      </c>
      <c r="D888" s="1" t="s">
        <v>34</v>
      </c>
      <c r="E888" s="97" t="s">
        <v>4462</v>
      </c>
      <c r="F888" s="56"/>
      <c r="G888" s="57">
        <v>0</v>
      </c>
      <c r="H888" s="57"/>
      <c r="I888" s="57"/>
      <c r="J888" s="57"/>
      <c r="K888" s="86"/>
      <c r="L888" s="59" t="s">
        <v>4755</v>
      </c>
      <c r="M888" s="58">
        <v>0</v>
      </c>
      <c r="N888" s="62"/>
      <c r="O888" s="62"/>
      <c r="P888" s="58"/>
      <c r="Q888" s="88"/>
    </row>
    <row r="889" spans="1:17">
      <c r="A889" s="7" t="s">
        <v>4463</v>
      </c>
      <c r="B889" s="8" t="s">
        <v>40</v>
      </c>
      <c r="C889" s="63">
        <v>2</v>
      </c>
      <c r="D889" s="1" t="s">
        <v>15</v>
      </c>
      <c r="E889" s="97" t="s">
        <v>4468</v>
      </c>
      <c r="F889" s="56"/>
      <c r="G889" s="57">
        <v>0</v>
      </c>
      <c r="H889" s="57"/>
      <c r="I889" s="57"/>
      <c r="J889" s="57"/>
      <c r="K889" s="86"/>
      <c r="L889" s="59" t="s">
        <v>4755</v>
      </c>
      <c r="M889" s="58">
        <v>0</v>
      </c>
      <c r="N889" s="62"/>
      <c r="O889" s="62"/>
      <c r="P889" s="58"/>
      <c r="Q889" s="88"/>
    </row>
    <row r="890" spans="1:17">
      <c r="A890" s="7" t="s">
        <v>4480</v>
      </c>
      <c r="B890" s="8" t="s">
        <v>97</v>
      </c>
      <c r="C890" s="3">
        <v>43</v>
      </c>
      <c r="D890" s="1" t="s">
        <v>143</v>
      </c>
      <c r="E890" s="97" t="s">
        <v>4483</v>
      </c>
      <c r="F890" s="56"/>
      <c r="G890" s="57">
        <v>0</v>
      </c>
      <c r="H890" s="57"/>
      <c r="I890" s="57"/>
      <c r="J890" s="57"/>
      <c r="K890" s="86"/>
      <c r="L890" s="59" t="s">
        <v>4756</v>
      </c>
      <c r="M890" s="58">
        <v>0</v>
      </c>
      <c r="N890" s="62"/>
      <c r="O890" s="62"/>
      <c r="P890" s="58"/>
      <c r="Q890" s="88"/>
    </row>
    <row r="891" spans="1:17">
      <c r="A891" s="7" t="s">
        <v>4490</v>
      </c>
      <c r="B891" s="8" t="s">
        <v>40</v>
      </c>
      <c r="C891" s="63">
        <v>2</v>
      </c>
      <c r="D891" s="1" t="s">
        <v>15</v>
      </c>
      <c r="E891" s="97" t="s">
        <v>4494</v>
      </c>
      <c r="F891" s="56" t="s">
        <v>4755</v>
      </c>
      <c r="G891" s="57">
        <v>0</v>
      </c>
      <c r="H891" s="61"/>
      <c r="I891" s="61"/>
      <c r="J891" s="57"/>
      <c r="K891" s="86"/>
      <c r="L891" s="59" t="s">
        <v>4755</v>
      </c>
      <c r="M891" s="58">
        <v>1</v>
      </c>
      <c r="N891" s="62">
        <v>26.953125</v>
      </c>
      <c r="O891" s="62">
        <v>44.137931034482783</v>
      </c>
      <c r="P891" s="62"/>
      <c r="Q891" s="88">
        <v>99.47</v>
      </c>
    </row>
    <row r="892" spans="1:17">
      <c r="A892" s="7" t="s">
        <v>4495</v>
      </c>
      <c r="B892" s="8" t="s">
        <v>13</v>
      </c>
      <c r="C892" s="63">
        <v>2</v>
      </c>
      <c r="D892" s="1" t="s">
        <v>15</v>
      </c>
      <c r="E892" s="97" t="s">
        <v>2019</v>
      </c>
      <c r="F892" s="56" t="s">
        <v>4755</v>
      </c>
      <c r="G892" s="57">
        <v>0</v>
      </c>
      <c r="H892" s="57"/>
      <c r="I892" s="57"/>
      <c r="J892" s="57"/>
      <c r="K892" s="86"/>
      <c r="L892" s="59"/>
      <c r="M892" s="58">
        <v>0</v>
      </c>
      <c r="N892" s="62"/>
      <c r="O892" s="62"/>
      <c r="P892" s="58"/>
      <c r="Q892" s="88"/>
    </row>
    <row r="893" spans="1:17">
      <c r="A893" s="7" t="s">
        <v>4516</v>
      </c>
      <c r="B893" s="8" t="s">
        <v>40</v>
      </c>
      <c r="C893" s="63">
        <v>2</v>
      </c>
      <c r="D893" s="1" t="s">
        <v>15</v>
      </c>
      <c r="E893" s="97" t="s">
        <v>4521</v>
      </c>
      <c r="F893" s="56"/>
      <c r="G893" s="57">
        <v>0</v>
      </c>
      <c r="H893" s="61"/>
      <c r="I893" s="61"/>
      <c r="J893" s="57"/>
      <c r="K893" s="86"/>
      <c r="L893" s="59"/>
      <c r="M893" s="58">
        <v>0</v>
      </c>
      <c r="N893" s="62"/>
      <c r="O893" s="62"/>
      <c r="P893" s="58"/>
      <c r="Q893" s="88"/>
    </row>
    <row r="894" spans="1:17">
      <c r="A894" s="7" t="s">
        <v>4528</v>
      </c>
      <c r="B894" s="8" t="s">
        <v>40</v>
      </c>
      <c r="C894" s="63">
        <v>1</v>
      </c>
      <c r="D894" s="1" t="s">
        <v>34</v>
      </c>
      <c r="E894" s="97" t="s">
        <v>4533</v>
      </c>
      <c r="F894" s="56"/>
      <c r="G894" s="57">
        <v>0</v>
      </c>
      <c r="H894" s="57"/>
      <c r="I894" s="57"/>
      <c r="J894" s="57"/>
      <c r="K894" s="86"/>
      <c r="L894" s="59" t="s">
        <v>4755</v>
      </c>
      <c r="M894" s="58">
        <v>0</v>
      </c>
      <c r="N894" s="62"/>
      <c r="O894" s="62"/>
      <c r="P894" s="58"/>
      <c r="Q894" s="88"/>
    </row>
    <row r="895" spans="1:17">
      <c r="A895" s="7" t="s">
        <v>4539</v>
      </c>
      <c r="B895" s="8" t="s">
        <v>64</v>
      </c>
      <c r="C895" s="3">
        <v>79</v>
      </c>
      <c r="D895" s="1" t="s">
        <v>66</v>
      </c>
      <c r="E895" s="97" t="s">
        <v>4544</v>
      </c>
      <c r="F895" s="56" t="s">
        <v>4756</v>
      </c>
      <c r="G895" s="57">
        <v>0</v>
      </c>
      <c r="H895" s="57"/>
      <c r="I895" s="57"/>
      <c r="J895" s="57"/>
      <c r="K895" s="86"/>
      <c r="L895" s="59"/>
      <c r="M895" s="58">
        <v>0</v>
      </c>
      <c r="N895" s="62"/>
      <c r="O895" s="62"/>
      <c r="P895" s="58"/>
      <c r="Q895" s="88"/>
    </row>
    <row r="896" spans="1:17">
      <c r="A896" s="7" t="s">
        <v>4592</v>
      </c>
      <c r="B896" s="8" t="s">
        <v>966</v>
      </c>
      <c r="C896" s="63">
        <v>1</v>
      </c>
      <c r="D896" s="1" t="s">
        <v>34</v>
      </c>
      <c r="E896" s="97" t="s">
        <v>4597</v>
      </c>
      <c r="F896" s="56"/>
      <c r="G896" s="57">
        <v>0</v>
      </c>
      <c r="H896" s="57"/>
      <c r="I896" s="57"/>
      <c r="J896" s="57"/>
      <c r="K896" s="86"/>
      <c r="L896" s="59" t="s">
        <v>4755</v>
      </c>
      <c r="M896" s="58">
        <v>0</v>
      </c>
      <c r="N896" s="62"/>
      <c r="O896" s="62"/>
      <c r="P896" s="58"/>
      <c r="Q896" s="88"/>
    </row>
    <row r="897" spans="1:17">
      <c r="A897" s="7" t="s">
        <v>4598</v>
      </c>
      <c r="B897" s="8" t="s">
        <v>104</v>
      </c>
      <c r="C897" s="3">
        <v>50</v>
      </c>
      <c r="D897" s="1" t="s">
        <v>358</v>
      </c>
      <c r="E897" s="97" t="s">
        <v>4603</v>
      </c>
      <c r="F897" s="56" t="s">
        <v>4756</v>
      </c>
      <c r="G897" s="57">
        <v>0</v>
      </c>
      <c r="H897" s="57"/>
      <c r="I897" s="57"/>
      <c r="J897" s="57"/>
      <c r="K897" s="86"/>
      <c r="L897" s="59"/>
      <c r="M897" s="58">
        <v>0</v>
      </c>
      <c r="N897" s="62"/>
      <c r="O897" s="62"/>
      <c r="P897" s="58"/>
      <c r="Q897" s="88"/>
    </row>
    <row r="898" spans="1:17">
      <c r="A898" s="7" t="s">
        <v>4645</v>
      </c>
      <c r="B898" s="8" t="s">
        <v>64</v>
      </c>
      <c r="C898" s="63">
        <v>2</v>
      </c>
      <c r="D898" s="1" t="s">
        <v>15</v>
      </c>
      <c r="E898" s="97" t="s">
        <v>4650</v>
      </c>
      <c r="F898" s="56" t="s">
        <v>4755</v>
      </c>
      <c r="G898" s="57">
        <v>0</v>
      </c>
      <c r="H898" s="57"/>
      <c r="I898" s="57"/>
      <c r="J898" s="57"/>
      <c r="K898" s="86"/>
      <c r="L898" s="59"/>
      <c r="M898" s="58">
        <v>0</v>
      </c>
      <c r="N898" s="62"/>
      <c r="O898" s="62"/>
      <c r="P898" s="58"/>
      <c r="Q898" s="88"/>
    </row>
    <row r="899" spans="1:17">
      <c r="A899" s="7" t="s">
        <v>4729</v>
      </c>
      <c r="B899" s="8" t="s">
        <v>64</v>
      </c>
      <c r="C899" s="63">
        <v>2</v>
      </c>
      <c r="D899" s="1" t="s">
        <v>15</v>
      </c>
      <c r="E899" s="97" t="s">
        <v>4733</v>
      </c>
      <c r="F899" s="56"/>
      <c r="G899" s="57">
        <v>0</v>
      </c>
      <c r="H899" s="57"/>
      <c r="I899" s="57"/>
      <c r="J899" s="57"/>
      <c r="K899" s="86"/>
      <c r="L899" s="59" t="s">
        <v>4756</v>
      </c>
      <c r="M899" s="58">
        <v>0</v>
      </c>
      <c r="N899" s="62"/>
      <c r="O899" s="62"/>
      <c r="P899" s="58"/>
      <c r="Q899" s="88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26"/>
  <sheetViews>
    <sheetView topLeftCell="A265" zoomScale="90" zoomScaleNormal="90" workbookViewId="0">
      <selection activeCell="R42" sqref="R42"/>
    </sheetView>
  </sheetViews>
  <sheetFormatPr defaultColWidth="11.42578125" defaultRowHeight="15"/>
  <cols>
    <col min="1" max="1" width="17.140625" customWidth="1"/>
    <col min="2" max="2" width="17.85546875" customWidth="1"/>
    <col min="3" max="3" width="13.42578125" customWidth="1"/>
    <col min="4" max="4" width="12.85546875" customWidth="1"/>
    <col min="5" max="5" width="20" style="94" customWidth="1"/>
    <col min="6" max="6" width="12.85546875" customWidth="1"/>
    <col min="7" max="7" width="10" customWidth="1"/>
    <col min="8" max="8" width="11.42578125" customWidth="1"/>
    <col min="10" max="10" width="12.85546875" customWidth="1"/>
    <col min="11" max="11" width="10" customWidth="1"/>
    <col min="12" max="12" width="11.42578125" customWidth="1"/>
  </cols>
  <sheetData>
    <row r="1" spans="1:13" ht="15.75" thickBot="1"/>
    <row r="2" spans="1:13" ht="45.75" thickBot="1">
      <c r="A2" s="50" t="s">
        <v>4735</v>
      </c>
      <c r="B2" s="51" t="s">
        <v>3</v>
      </c>
      <c r="C2" s="50" t="s">
        <v>5</v>
      </c>
      <c r="D2" s="51" t="s">
        <v>6</v>
      </c>
      <c r="E2" s="52" t="s">
        <v>4794</v>
      </c>
      <c r="F2" s="50" t="s">
        <v>4741</v>
      </c>
      <c r="G2" s="51" t="s">
        <v>4742</v>
      </c>
      <c r="H2" s="53" t="s">
        <v>4781</v>
      </c>
      <c r="I2" s="90" t="s">
        <v>4743</v>
      </c>
      <c r="J2" s="51" t="s">
        <v>4750</v>
      </c>
      <c r="K2" s="51" t="s">
        <v>4751</v>
      </c>
      <c r="L2" s="53" t="s">
        <v>4784</v>
      </c>
      <c r="M2" s="90" t="s">
        <v>4752</v>
      </c>
    </row>
    <row r="3" spans="1:13">
      <c r="A3" s="7" t="s">
        <v>687</v>
      </c>
      <c r="B3" s="8" t="s">
        <v>64</v>
      </c>
      <c r="C3" s="3">
        <v>77</v>
      </c>
      <c r="D3" s="75" t="s">
        <v>79</v>
      </c>
      <c r="E3" s="97" t="s">
        <v>692</v>
      </c>
      <c r="F3" s="56" t="s">
        <v>4755</v>
      </c>
      <c r="G3" s="57">
        <v>2</v>
      </c>
      <c r="H3" s="61">
        <v>0.84745762711864403</v>
      </c>
      <c r="I3" s="86">
        <v>99.990000000000009</v>
      </c>
      <c r="J3" s="59" t="s">
        <v>4755</v>
      </c>
      <c r="K3" s="58">
        <v>1</v>
      </c>
      <c r="L3" s="62">
        <v>1.7699115044247788</v>
      </c>
      <c r="M3" s="88">
        <v>99.98</v>
      </c>
    </row>
    <row r="4" spans="1:13">
      <c r="A4" s="7" t="s">
        <v>4657</v>
      </c>
      <c r="B4" s="8" t="s">
        <v>64</v>
      </c>
      <c r="C4" s="63">
        <v>2</v>
      </c>
      <c r="D4" s="75" t="s">
        <v>15</v>
      </c>
      <c r="E4" s="97" t="s">
        <v>4662</v>
      </c>
      <c r="F4" s="56" t="s">
        <v>4755</v>
      </c>
      <c r="G4" s="57">
        <v>2</v>
      </c>
      <c r="H4" s="61">
        <v>8.4745762711864376</v>
      </c>
      <c r="I4" s="86">
        <v>89.800000000000011</v>
      </c>
      <c r="J4" s="59" t="s">
        <v>4755</v>
      </c>
      <c r="K4" s="58">
        <v>2</v>
      </c>
      <c r="L4" s="62">
        <v>8.8495575221238969</v>
      </c>
      <c r="M4" s="88">
        <v>83.08</v>
      </c>
    </row>
    <row r="5" spans="1:13">
      <c r="A5" s="7" t="s">
        <v>3318</v>
      </c>
      <c r="B5" s="8" t="s">
        <v>64</v>
      </c>
      <c r="C5" s="63">
        <v>2</v>
      </c>
      <c r="D5" s="75" t="s">
        <v>15</v>
      </c>
      <c r="E5" s="97" t="s">
        <v>3323</v>
      </c>
      <c r="F5" s="56" t="s">
        <v>4755</v>
      </c>
      <c r="G5" s="57">
        <v>2</v>
      </c>
      <c r="H5" s="61">
        <v>2.5423728813559321</v>
      </c>
      <c r="I5" s="86">
        <v>99.875</v>
      </c>
      <c r="J5" s="59" t="s">
        <v>4755</v>
      </c>
      <c r="K5" s="58">
        <v>3</v>
      </c>
      <c r="L5" s="62">
        <v>4.4247787610619476</v>
      </c>
      <c r="M5" s="88">
        <v>99.88</v>
      </c>
    </row>
    <row r="6" spans="1:13">
      <c r="A6" s="7" t="s">
        <v>2055</v>
      </c>
      <c r="B6" s="8" t="s">
        <v>64</v>
      </c>
      <c r="C6" s="3">
        <v>57</v>
      </c>
      <c r="D6" s="75" t="s">
        <v>143</v>
      </c>
      <c r="E6" s="97" t="s">
        <v>2060</v>
      </c>
      <c r="F6" s="56"/>
      <c r="G6" s="57">
        <v>0</v>
      </c>
      <c r="H6" s="61"/>
      <c r="I6" s="86"/>
      <c r="J6" s="59" t="s">
        <v>4755</v>
      </c>
      <c r="K6" s="58">
        <v>1</v>
      </c>
      <c r="L6" s="62">
        <v>6.1946902654867273</v>
      </c>
      <c r="M6" s="88">
        <v>99.59</v>
      </c>
    </row>
    <row r="7" spans="1:13">
      <c r="A7" s="7" t="s">
        <v>3565</v>
      </c>
      <c r="B7" s="8" t="s">
        <v>64</v>
      </c>
      <c r="C7" s="63">
        <v>2</v>
      </c>
      <c r="D7" s="75" t="s">
        <v>15</v>
      </c>
      <c r="E7" s="97" t="s">
        <v>3570</v>
      </c>
      <c r="F7" s="56" t="s">
        <v>4755</v>
      </c>
      <c r="G7" s="57">
        <v>1</v>
      </c>
      <c r="H7" s="61">
        <v>5.0847457627118633</v>
      </c>
      <c r="I7" s="86">
        <v>95.86</v>
      </c>
      <c r="J7" s="59" t="s">
        <v>4755</v>
      </c>
      <c r="K7" s="58">
        <v>1</v>
      </c>
      <c r="L7" s="62">
        <v>5.3097345132743374</v>
      </c>
      <c r="M7" s="88">
        <v>99.7</v>
      </c>
    </row>
    <row r="8" spans="1:13">
      <c r="A8" s="7" t="s">
        <v>1601</v>
      </c>
      <c r="B8" s="8" t="s">
        <v>64</v>
      </c>
      <c r="C8" s="3">
        <v>51</v>
      </c>
      <c r="D8" s="75" t="s">
        <v>652</v>
      </c>
      <c r="E8" s="97" t="s">
        <v>1606</v>
      </c>
      <c r="F8" s="56" t="s">
        <v>4755</v>
      </c>
      <c r="G8" s="57">
        <v>3</v>
      </c>
      <c r="H8" s="61">
        <v>6.7796610169491505</v>
      </c>
      <c r="I8" s="86">
        <v>94.776666666666685</v>
      </c>
      <c r="J8" s="59" t="s">
        <v>4755</v>
      </c>
      <c r="K8" s="58">
        <v>3</v>
      </c>
      <c r="L8" s="62">
        <v>7.0796460176991172</v>
      </c>
      <c r="M8" s="88">
        <v>94.649999999999991</v>
      </c>
    </row>
    <row r="9" spans="1:13">
      <c r="A9" s="7" t="s">
        <v>3342</v>
      </c>
      <c r="B9" s="8" t="s">
        <v>64</v>
      </c>
      <c r="C9" s="63">
        <v>2</v>
      </c>
      <c r="D9" s="75" t="s">
        <v>15</v>
      </c>
      <c r="E9" s="97" t="s">
        <v>3347</v>
      </c>
      <c r="F9" s="56" t="s">
        <v>4755</v>
      </c>
      <c r="G9" s="57">
        <v>0</v>
      </c>
      <c r="H9" s="57"/>
      <c r="I9" s="86"/>
      <c r="J9" s="59" t="s">
        <v>4755</v>
      </c>
      <c r="K9" s="58">
        <v>0</v>
      </c>
      <c r="L9" s="62"/>
      <c r="M9" s="88"/>
    </row>
    <row r="10" spans="1:13">
      <c r="A10" s="7" t="s">
        <v>3508</v>
      </c>
      <c r="B10" s="8" t="s">
        <v>64</v>
      </c>
      <c r="C10" s="3">
        <v>46</v>
      </c>
      <c r="D10" s="75" t="s">
        <v>170</v>
      </c>
      <c r="E10" s="97" t="s">
        <v>3513</v>
      </c>
      <c r="F10" s="56" t="s">
        <v>4755</v>
      </c>
      <c r="G10" s="57">
        <v>0</v>
      </c>
      <c r="H10" s="61"/>
      <c r="I10" s="86"/>
      <c r="J10" s="59" t="s">
        <v>4755</v>
      </c>
      <c r="K10" s="58">
        <v>0</v>
      </c>
      <c r="L10" s="62"/>
      <c r="M10" s="88"/>
    </row>
    <row r="11" spans="1:13">
      <c r="A11" s="7" t="s">
        <v>3686</v>
      </c>
      <c r="B11" s="8" t="s">
        <v>64</v>
      </c>
      <c r="C11" s="3">
        <v>64</v>
      </c>
      <c r="D11" s="75" t="s">
        <v>66</v>
      </c>
      <c r="E11" s="97" t="s">
        <v>3690</v>
      </c>
      <c r="F11" s="56" t="s">
        <v>4755</v>
      </c>
      <c r="G11" s="57">
        <v>0</v>
      </c>
      <c r="H11" s="61"/>
      <c r="I11" s="86"/>
      <c r="J11" s="59"/>
      <c r="K11" s="58">
        <v>0</v>
      </c>
      <c r="L11" s="62"/>
      <c r="M11" s="88"/>
    </row>
    <row r="12" spans="1:13">
      <c r="A12" s="7" t="s">
        <v>3440</v>
      </c>
      <c r="B12" s="8" t="s">
        <v>64</v>
      </c>
      <c r="C12" s="3">
        <v>70</v>
      </c>
      <c r="D12" s="75" t="s">
        <v>66</v>
      </c>
      <c r="E12" s="97" t="s">
        <v>3445</v>
      </c>
      <c r="F12" s="56"/>
      <c r="G12" s="57">
        <v>0</v>
      </c>
      <c r="H12" s="61"/>
      <c r="I12" s="86"/>
      <c r="J12" s="59" t="s">
        <v>4755</v>
      </c>
      <c r="K12" s="58">
        <v>0</v>
      </c>
      <c r="L12" s="62"/>
      <c r="M12" s="88"/>
    </row>
    <row r="13" spans="1:13">
      <c r="A13" s="7" t="s">
        <v>4436</v>
      </c>
      <c r="B13" s="8" t="s">
        <v>64</v>
      </c>
      <c r="C13" s="3">
        <v>51</v>
      </c>
      <c r="D13" s="75" t="s">
        <v>79</v>
      </c>
      <c r="E13" s="97" t="s">
        <v>4440</v>
      </c>
      <c r="F13" s="56" t="s">
        <v>4755</v>
      </c>
      <c r="G13" s="57">
        <v>1</v>
      </c>
      <c r="H13" s="61">
        <v>11.864406779661012</v>
      </c>
      <c r="I13" s="86">
        <v>82.2</v>
      </c>
      <c r="J13" s="59" t="s">
        <v>4755</v>
      </c>
      <c r="K13" s="58">
        <v>1</v>
      </c>
      <c r="L13" s="62">
        <v>13.274336283185846</v>
      </c>
      <c r="M13" s="88">
        <v>73.7</v>
      </c>
    </row>
    <row r="14" spans="1:13">
      <c r="A14" s="7" t="s">
        <v>2756</v>
      </c>
      <c r="B14" s="8" t="s">
        <v>64</v>
      </c>
      <c r="C14" s="3">
        <v>61</v>
      </c>
      <c r="D14" s="75" t="s">
        <v>66</v>
      </c>
      <c r="E14" s="97" t="s">
        <v>2762</v>
      </c>
      <c r="F14" s="56" t="s">
        <v>4755</v>
      </c>
      <c r="G14" s="57">
        <v>3</v>
      </c>
      <c r="H14" s="61">
        <v>11.016949152542368</v>
      </c>
      <c r="I14" s="86">
        <v>84.44</v>
      </c>
      <c r="J14" s="59" t="s">
        <v>4755</v>
      </c>
      <c r="K14" s="58">
        <v>2</v>
      </c>
      <c r="L14" s="62">
        <v>9.7345132743362868</v>
      </c>
      <c r="M14" s="88">
        <v>81.34</v>
      </c>
    </row>
    <row r="15" spans="1:13">
      <c r="A15" s="7" t="s">
        <v>3360</v>
      </c>
      <c r="B15" s="8" t="s">
        <v>64</v>
      </c>
      <c r="C15" s="3">
        <v>68</v>
      </c>
      <c r="D15" s="75" t="s">
        <v>79</v>
      </c>
      <c r="E15" s="97" t="s">
        <v>3365</v>
      </c>
      <c r="F15" s="56" t="s">
        <v>4755</v>
      </c>
      <c r="G15" s="57">
        <v>0</v>
      </c>
      <c r="H15" s="57"/>
      <c r="I15" s="86"/>
      <c r="J15" s="59" t="s">
        <v>4755</v>
      </c>
      <c r="K15" s="58">
        <v>0</v>
      </c>
      <c r="L15" s="62"/>
      <c r="M15" s="88"/>
    </row>
    <row r="16" spans="1:13">
      <c r="A16" s="7" t="s">
        <v>3078</v>
      </c>
      <c r="B16" s="8" t="s">
        <v>64</v>
      </c>
      <c r="C16" s="3">
        <v>67</v>
      </c>
      <c r="D16" s="75" t="s">
        <v>129</v>
      </c>
      <c r="E16" s="97" t="s">
        <v>3083</v>
      </c>
      <c r="F16" s="56"/>
      <c r="G16" s="57">
        <v>0</v>
      </c>
      <c r="H16" s="61"/>
      <c r="I16" s="86"/>
      <c r="J16" s="59"/>
      <c r="K16" s="58">
        <v>0</v>
      </c>
      <c r="L16" s="62"/>
      <c r="M16" s="88"/>
    </row>
    <row r="17" spans="1:13">
      <c r="A17" s="7" t="s">
        <v>396</v>
      </c>
      <c r="B17" s="8" t="s">
        <v>64</v>
      </c>
      <c r="C17" s="3">
        <v>45</v>
      </c>
      <c r="D17" s="75" t="s">
        <v>66</v>
      </c>
      <c r="E17" s="97" t="s">
        <v>400</v>
      </c>
      <c r="F17" s="56" t="s">
        <v>4756</v>
      </c>
      <c r="G17" s="57">
        <v>0</v>
      </c>
      <c r="H17" s="61"/>
      <c r="I17" s="86"/>
      <c r="J17" s="59" t="s">
        <v>4755</v>
      </c>
      <c r="K17" s="58">
        <v>1</v>
      </c>
      <c r="L17" s="62">
        <v>14.159292035398236</v>
      </c>
      <c r="M17" s="88">
        <v>64.56</v>
      </c>
    </row>
    <row r="18" spans="1:13">
      <c r="A18" s="7" t="s">
        <v>3485</v>
      </c>
      <c r="B18" s="8" t="s">
        <v>64</v>
      </c>
      <c r="C18" s="3">
        <v>63</v>
      </c>
      <c r="D18" s="75" t="s">
        <v>66</v>
      </c>
      <c r="E18" s="97" t="s">
        <v>3490</v>
      </c>
      <c r="F18" s="56"/>
      <c r="G18" s="57">
        <v>0</v>
      </c>
      <c r="H18" s="61"/>
      <c r="I18" s="86"/>
      <c r="J18" s="59"/>
      <c r="K18" s="58">
        <v>0</v>
      </c>
      <c r="L18" s="62"/>
      <c r="M18" s="88"/>
    </row>
    <row r="19" spans="1:13">
      <c r="A19" s="7" t="s">
        <v>4136</v>
      </c>
      <c r="B19" s="8" t="s">
        <v>64</v>
      </c>
      <c r="C19" s="3">
        <v>66</v>
      </c>
      <c r="D19" s="75" t="s">
        <v>129</v>
      </c>
      <c r="E19" s="97" t="s">
        <v>4140</v>
      </c>
      <c r="F19" s="56" t="s">
        <v>4757</v>
      </c>
      <c r="G19" s="57">
        <v>1</v>
      </c>
      <c r="H19" s="61">
        <v>14.406779661016943</v>
      </c>
      <c r="I19" s="86">
        <v>49.6</v>
      </c>
      <c r="J19" s="59" t="s">
        <v>4756</v>
      </c>
      <c r="K19" s="58">
        <v>1</v>
      </c>
      <c r="L19" s="62">
        <v>15.044247787610626</v>
      </c>
      <c r="M19" s="88">
        <v>36.979999999999997</v>
      </c>
    </row>
    <row r="20" spans="1:13">
      <c r="A20" s="7" t="s">
        <v>2756</v>
      </c>
      <c r="B20" s="8" t="s">
        <v>64</v>
      </c>
      <c r="C20" s="3">
        <v>60</v>
      </c>
      <c r="D20" s="75" t="s">
        <v>15</v>
      </c>
      <c r="E20" s="97" t="s">
        <v>2761</v>
      </c>
      <c r="F20" s="56" t="s">
        <v>4756</v>
      </c>
      <c r="G20" s="57">
        <v>2</v>
      </c>
      <c r="H20" s="61">
        <v>15.254237288135586</v>
      </c>
      <c r="I20" s="86">
        <v>38.43</v>
      </c>
      <c r="J20" s="59" t="s">
        <v>4756</v>
      </c>
      <c r="K20" s="58">
        <v>3</v>
      </c>
      <c r="L20" s="62">
        <v>15.929203539823016</v>
      </c>
      <c r="M20" s="88">
        <v>35.933333333333337</v>
      </c>
    </row>
    <row r="21" spans="1:13">
      <c r="A21" s="7" t="s">
        <v>4257</v>
      </c>
      <c r="B21" s="8" t="s">
        <v>64</v>
      </c>
      <c r="C21" s="3">
        <v>66</v>
      </c>
      <c r="D21" s="75" t="s">
        <v>15</v>
      </c>
      <c r="E21" s="97" t="s">
        <v>4262</v>
      </c>
      <c r="F21" s="56" t="s">
        <v>4756</v>
      </c>
      <c r="G21" s="57">
        <v>0</v>
      </c>
      <c r="H21" s="61"/>
      <c r="I21" s="86"/>
      <c r="J21" s="59" t="s">
        <v>4756</v>
      </c>
      <c r="K21" s="58">
        <v>0</v>
      </c>
      <c r="L21" s="62"/>
      <c r="M21" s="88"/>
    </row>
    <row r="22" spans="1:13">
      <c r="A22" s="7" t="s">
        <v>1163</v>
      </c>
      <c r="B22" s="8" t="s">
        <v>64</v>
      </c>
      <c r="C22" s="3">
        <v>25</v>
      </c>
      <c r="D22" s="75" t="s">
        <v>170</v>
      </c>
      <c r="E22" s="97" t="s">
        <v>1168</v>
      </c>
      <c r="F22" s="56" t="s">
        <v>4756</v>
      </c>
      <c r="G22" s="57">
        <v>3</v>
      </c>
      <c r="H22" s="61">
        <v>16.949152542372875</v>
      </c>
      <c r="I22" s="86">
        <v>32.356666666666662</v>
      </c>
      <c r="J22" s="59" t="s">
        <v>4756</v>
      </c>
      <c r="K22" s="58">
        <v>1</v>
      </c>
      <c r="L22" s="62">
        <v>17.699115044247794</v>
      </c>
      <c r="M22" s="88">
        <v>29.32</v>
      </c>
    </row>
    <row r="23" spans="1:13" s="91" customFormat="1">
      <c r="A23" s="76" t="s">
        <v>3761</v>
      </c>
      <c r="B23" s="77" t="s">
        <v>64</v>
      </c>
      <c r="C23" s="78">
        <v>32</v>
      </c>
      <c r="D23" s="79" t="s">
        <v>652</v>
      </c>
      <c r="E23" s="117" t="s">
        <v>3766</v>
      </c>
      <c r="F23" s="80" t="s">
        <v>4756</v>
      </c>
      <c r="G23" s="81">
        <v>1</v>
      </c>
      <c r="H23" s="82">
        <v>19.491525423728806</v>
      </c>
      <c r="I23" s="87">
        <v>20.34</v>
      </c>
      <c r="J23" s="83" t="s">
        <v>4756</v>
      </c>
      <c r="K23" s="84">
        <v>2</v>
      </c>
      <c r="L23" s="85">
        <v>23.008849557522122</v>
      </c>
      <c r="M23" s="89">
        <v>13.295</v>
      </c>
    </row>
    <row r="24" spans="1:13">
      <c r="A24" s="7" t="s">
        <v>4682</v>
      </c>
      <c r="B24" s="8" t="s">
        <v>64</v>
      </c>
      <c r="C24" s="63">
        <v>2</v>
      </c>
      <c r="D24" s="75" t="s">
        <v>15</v>
      </c>
      <c r="E24" s="97" t="s">
        <v>4686</v>
      </c>
      <c r="F24" s="56" t="s">
        <v>4756</v>
      </c>
      <c r="G24" s="57">
        <v>2</v>
      </c>
      <c r="H24" s="61">
        <v>17.796610169491519</v>
      </c>
      <c r="I24" s="86">
        <v>26.454999999999998</v>
      </c>
      <c r="J24" s="59" t="s">
        <v>4756</v>
      </c>
      <c r="K24" s="58">
        <v>2</v>
      </c>
      <c r="L24" s="62">
        <v>19.46902654867257</v>
      </c>
      <c r="M24" s="88">
        <v>22.175000000000001</v>
      </c>
    </row>
    <row r="25" spans="1:13">
      <c r="A25" s="7" t="s">
        <v>4563</v>
      </c>
      <c r="B25" s="8" t="s">
        <v>64</v>
      </c>
      <c r="C25" s="63">
        <v>2</v>
      </c>
      <c r="D25" s="75" t="s">
        <v>15</v>
      </c>
      <c r="E25" s="97" t="s">
        <v>4568</v>
      </c>
      <c r="F25" s="56" t="s">
        <v>4756</v>
      </c>
      <c r="G25" s="57">
        <v>0</v>
      </c>
      <c r="H25" s="61"/>
      <c r="I25" s="86"/>
      <c r="J25" s="59" t="s">
        <v>4756</v>
      </c>
      <c r="K25" s="58">
        <v>0</v>
      </c>
      <c r="L25" s="62"/>
      <c r="M25" s="88"/>
    </row>
    <row r="26" spans="1:13">
      <c r="A26" s="7" t="s">
        <v>4274</v>
      </c>
      <c r="B26" s="8" t="s">
        <v>64</v>
      </c>
      <c r="C26" s="3">
        <v>46</v>
      </c>
      <c r="D26" s="75" t="s">
        <v>66</v>
      </c>
      <c r="E26" s="97" t="s">
        <v>4278</v>
      </c>
      <c r="F26" s="56" t="s">
        <v>4756</v>
      </c>
      <c r="G26" s="57">
        <v>2</v>
      </c>
      <c r="H26" s="61">
        <v>25.423728813559311</v>
      </c>
      <c r="I26" s="86">
        <v>9.9845000000000006</v>
      </c>
      <c r="J26" s="59" t="s">
        <v>4756</v>
      </c>
      <c r="K26" s="58">
        <v>1</v>
      </c>
      <c r="L26" s="62">
        <v>28.318584070796451</v>
      </c>
      <c r="M26" s="88">
        <v>7.3970000000000002</v>
      </c>
    </row>
    <row r="27" spans="1:13">
      <c r="A27" s="7" t="s">
        <v>2853</v>
      </c>
      <c r="B27" s="8" t="s">
        <v>64</v>
      </c>
      <c r="C27" s="3">
        <v>67</v>
      </c>
      <c r="D27" s="75" t="s">
        <v>66</v>
      </c>
      <c r="E27" s="97" t="s">
        <v>2859</v>
      </c>
      <c r="F27" s="56" t="s">
        <v>4756</v>
      </c>
      <c r="G27" s="57">
        <v>3</v>
      </c>
      <c r="H27" s="61">
        <v>22.88135593220338</v>
      </c>
      <c r="I27" s="86">
        <v>11.607333333333335</v>
      </c>
      <c r="J27" s="59" t="s">
        <v>4756</v>
      </c>
      <c r="K27" s="58">
        <v>3</v>
      </c>
      <c r="L27" s="62">
        <v>25.663716814159287</v>
      </c>
      <c r="M27" s="88">
        <v>9.5583333333333318</v>
      </c>
    </row>
    <row r="28" spans="1:13">
      <c r="A28" s="7" t="s">
        <v>1842</v>
      </c>
      <c r="B28" s="8" t="s">
        <v>64</v>
      </c>
      <c r="C28" s="3">
        <v>60</v>
      </c>
      <c r="D28" s="75" t="s">
        <v>66</v>
      </c>
      <c r="E28" s="97" t="s">
        <v>1848</v>
      </c>
      <c r="F28" s="56" t="s">
        <v>4756</v>
      </c>
      <c r="G28" s="57">
        <v>3</v>
      </c>
      <c r="H28" s="61">
        <v>23.728813559322024</v>
      </c>
      <c r="I28" s="86">
        <v>10.19</v>
      </c>
      <c r="J28" s="59" t="s">
        <v>4756</v>
      </c>
      <c r="K28" s="58">
        <v>3</v>
      </c>
      <c r="L28" s="62">
        <v>24.778761061946899</v>
      </c>
      <c r="M28" s="88">
        <v>9.9049999999999994</v>
      </c>
    </row>
    <row r="29" spans="1:13">
      <c r="A29" s="7" t="s">
        <v>4703</v>
      </c>
      <c r="B29" s="8" t="s">
        <v>64</v>
      </c>
      <c r="C29" s="63">
        <v>2</v>
      </c>
      <c r="D29" s="75" t="s">
        <v>15</v>
      </c>
      <c r="E29" s="97" t="s">
        <v>4708</v>
      </c>
      <c r="F29" s="56" t="s">
        <v>4756</v>
      </c>
      <c r="G29" s="57">
        <v>3</v>
      </c>
      <c r="H29" s="61">
        <v>30.508474576271173</v>
      </c>
      <c r="I29" s="86">
        <v>7.0060000000000002</v>
      </c>
      <c r="J29" s="59" t="s">
        <v>4756</v>
      </c>
      <c r="K29" s="58">
        <v>2</v>
      </c>
      <c r="L29" s="62">
        <v>47.787610619469049</v>
      </c>
      <c r="M29" s="88">
        <v>3.2220000000000004</v>
      </c>
    </row>
    <row r="30" spans="1:13">
      <c r="A30" s="7" t="s">
        <v>3456</v>
      </c>
      <c r="B30" s="8" t="s">
        <v>64</v>
      </c>
      <c r="C30" s="3">
        <v>45</v>
      </c>
      <c r="D30" s="75" t="s">
        <v>15</v>
      </c>
      <c r="E30" s="97" t="s">
        <v>3461</v>
      </c>
      <c r="F30" s="56" t="s">
        <v>4756</v>
      </c>
      <c r="G30" s="57">
        <v>1</v>
      </c>
      <c r="H30" s="61">
        <v>33.898305084745751</v>
      </c>
      <c r="I30" s="86">
        <v>5.0460000000000003</v>
      </c>
      <c r="J30" s="59" t="s">
        <v>4756</v>
      </c>
      <c r="K30" s="58">
        <v>0</v>
      </c>
      <c r="L30" s="62"/>
      <c r="M30" s="88"/>
    </row>
    <row r="31" spans="1:13">
      <c r="A31" s="7" t="s">
        <v>3869</v>
      </c>
      <c r="B31" s="8" t="s">
        <v>64</v>
      </c>
      <c r="C31" s="3">
        <v>59</v>
      </c>
      <c r="D31" s="75" t="s">
        <v>170</v>
      </c>
      <c r="E31" s="97" t="s">
        <v>3874</v>
      </c>
      <c r="F31" s="56" t="s">
        <v>4756</v>
      </c>
      <c r="G31" s="57">
        <v>0</v>
      </c>
      <c r="H31" s="61"/>
      <c r="I31" s="86"/>
      <c r="J31" s="59" t="s">
        <v>4756</v>
      </c>
      <c r="K31" s="58">
        <v>1</v>
      </c>
      <c r="L31" s="62">
        <v>23.89380530973451</v>
      </c>
      <c r="M31" s="88">
        <v>11.36</v>
      </c>
    </row>
    <row r="32" spans="1:13">
      <c r="A32" s="7" t="s">
        <v>3497</v>
      </c>
      <c r="B32" s="8" t="s">
        <v>64</v>
      </c>
      <c r="C32" s="3">
        <v>53</v>
      </c>
      <c r="D32" s="75" t="s">
        <v>652</v>
      </c>
      <c r="E32" s="97" t="s">
        <v>3501</v>
      </c>
      <c r="F32" s="56" t="s">
        <v>4756</v>
      </c>
      <c r="G32" s="57">
        <v>1</v>
      </c>
      <c r="H32" s="61">
        <v>28.813559322033885</v>
      </c>
      <c r="I32" s="86">
        <v>8.0619999999999994</v>
      </c>
      <c r="J32" s="59" t="s">
        <v>4756</v>
      </c>
      <c r="K32" s="58">
        <v>3</v>
      </c>
      <c r="L32" s="62">
        <v>29.203539823008839</v>
      </c>
      <c r="M32" s="88">
        <v>6.9576666666666673</v>
      </c>
    </row>
    <row r="33" spans="1:13">
      <c r="A33" s="7" t="s">
        <v>1820</v>
      </c>
      <c r="B33" s="8" t="s">
        <v>64</v>
      </c>
      <c r="C33" s="3">
        <v>71</v>
      </c>
      <c r="D33" s="75" t="s">
        <v>66</v>
      </c>
      <c r="E33" s="97" t="s">
        <v>1826</v>
      </c>
      <c r="F33" s="56" t="s">
        <v>4756</v>
      </c>
      <c r="G33" s="57">
        <v>2</v>
      </c>
      <c r="H33" s="61">
        <v>27.966101694915242</v>
      </c>
      <c r="I33" s="86">
        <v>8.0975000000000001</v>
      </c>
      <c r="J33" s="59" t="s">
        <v>4756</v>
      </c>
      <c r="K33" s="58">
        <v>2</v>
      </c>
      <c r="L33" s="62">
        <v>32.743362831858391</v>
      </c>
      <c r="M33" s="88">
        <v>6.4864999999999995</v>
      </c>
    </row>
    <row r="34" spans="1:13">
      <c r="A34" s="7" t="s">
        <v>88</v>
      </c>
      <c r="B34" s="8" t="s">
        <v>64</v>
      </c>
      <c r="C34" s="3">
        <v>49</v>
      </c>
      <c r="D34" s="75" t="s">
        <v>66</v>
      </c>
      <c r="E34" s="97" t="s">
        <v>92</v>
      </c>
      <c r="F34" s="56" t="s">
        <v>4756</v>
      </c>
      <c r="G34" s="57">
        <v>2</v>
      </c>
      <c r="H34" s="61">
        <v>32.203389830508463</v>
      </c>
      <c r="I34" s="86">
        <v>6.601</v>
      </c>
      <c r="J34" s="59" t="s">
        <v>4756</v>
      </c>
      <c r="K34" s="58">
        <v>1</v>
      </c>
      <c r="L34" s="62">
        <v>31.858407079646003</v>
      </c>
      <c r="M34" s="88">
        <v>6.6260000000000003</v>
      </c>
    </row>
    <row r="35" spans="1:13">
      <c r="A35" s="7" t="s">
        <v>2810</v>
      </c>
      <c r="B35" s="8" t="s">
        <v>64</v>
      </c>
      <c r="C35" s="3">
        <v>59</v>
      </c>
      <c r="D35" s="75" t="s">
        <v>358</v>
      </c>
      <c r="E35" s="97" t="s">
        <v>2815</v>
      </c>
      <c r="F35" s="56" t="s">
        <v>4756</v>
      </c>
      <c r="G35" s="57">
        <v>2</v>
      </c>
      <c r="H35" s="61">
        <v>48.305084745762692</v>
      </c>
      <c r="I35" s="86">
        <v>2.754</v>
      </c>
      <c r="J35" s="59" t="s">
        <v>4756</v>
      </c>
      <c r="K35" s="58">
        <v>1</v>
      </c>
      <c r="L35" s="62">
        <v>35.398230088495566</v>
      </c>
      <c r="M35" s="88">
        <v>5.6310000000000002</v>
      </c>
    </row>
    <row r="36" spans="1:13">
      <c r="A36" s="7" t="s">
        <v>561</v>
      </c>
      <c r="B36" s="8" t="s">
        <v>64</v>
      </c>
      <c r="C36" s="3">
        <v>60</v>
      </c>
      <c r="D36" s="75" t="s">
        <v>79</v>
      </c>
      <c r="E36" s="97" t="s">
        <v>567</v>
      </c>
      <c r="F36" s="56" t="s">
        <v>4756</v>
      </c>
      <c r="G36" s="57">
        <v>3</v>
      </c>
      <c r="H36" s="61">
        <v>33.050847457627107</v>
      </c>
      <c r="I36" s="86">
        <v>6.4480000000000004</v>
      </c>
      <c r="J36" s="59" t="s">
        <v>4756</v>
      </c>
      <c r="K36" s="58">
        <v>2</v>
      </c>
      <c r="L36" s="62">
        <v>40.707964601769916</v>
      </c>
      <c r="M36" s="88">
        <v>4.8680000000000003</v>
      </c>
    </row>
    <row r="37" spans="1:13">
      <c r="A37" s="7" t="s">
        <v>1334</v>
      </c>
      <c r="B37" s="8" t="s">
        <v>64</v>
      </c>
      <c r="C37" s="3">
        <v>61</v>
      </c>
      <c r="D37" s="75" t="s">
        <v>652</v>
      </c>
      <c r="E37" s="97" t="s">
        <v>1339</v>
      </c>
      <c r="F37" s="56" t="s">
        <v>4756</v>
      </c>
      <c r="G37" s="57">
        <v>2</v>
      </c>
      <c r="H37" s="61">
        <v>47.457627118644048</v>
      </c>
      <c r="I37" s="86">
        <v>2.7770000000000001</v>
      </c>
      <c r="J37" s="59" t="s">
        <v>4756</v>
      </c>
      <c r="K37" s="58">
        <v>2</v>
      </c>
      <c r="L37" s="62">
        <v>36.283185840707958</v>
      </c>
      <c r="M37" s="88">
        <v>5.3529999999999998</v>
      </c>
    </row>
    <row r="38" spans="1:13">
      <c r="A38" s="7" t="s">
        <v>2424</v>
      </c>
      <c r="B38" s="8" t="s">
        <v>64</v>
      </c>
      <c r="C38" s="3">
        <v>67</v>
      </c>
      <c r="D38" s="75" t="s">
        <v>170</v>
      </c>
      <c r="E38" s="97" t="s">
        <v>2428</v>
      </c>
      <c r="F38" s="56" t="s">
        <v>4756</v>
      </c>
      <c r="G38" s="57">
        <v>3</v>
      </c>
      <c r="H38" s="61">
        <v>35.593220338983038</v>
      </c>
      <c r="I38" s="86">
        <v>4.5633333333333335</v>
      </c>
      <c r="J38" s="59" t="s">
        <v>4756</v>
      </c>
      <c r="K38" s="58">
        <v>1</v>
      </c>
      <c r="L38" s="62">
        <v>81.415929203539932</v>
      </c>
      <c r="M38" s="88">
        <v>0.96970000000000001</v>
      </c>
    </row>
    <row r="39" spans="1:13">
      <c r="A39" s="7" t="s">
        <v>2874</v>
      </c>
      <c r="B39" s="8" t="s">
        <v>64</v>
      </c>
      <c r="C39" s="3">
        <v>54</v>
      </c>
      <c r="D39" s="75" t="s">
        <v>358</v>
      </c>
      <c r="E39" s="97" t="s">
        <v>2879</v>
      </c>
      <c r="F39" s="56"/>
      <c r="G39" s="57">
        <v>0</v>
      </c>
      <c r="H39" s="57"/>
      <c r="I39" s="86"/>
      <c r="J39" s="59"/>
      <c r="K39" s="58">
        <v>0</v>
      </c>
      <c r="L39" s="62"/>
      <c r="M39" s="88"/>
    </row>
    <row r="40" spans="1:13">
      <c r="A40" s="7" t="s">
        <v>1433</v>
      </c>
      <c r="B40" s="8" t="s">
        <v>64</v>
      </c>
      <c r="C40" s="3">
        <v>29</v>
      </c>
      <c r="D40" s="75" t="s">
        <v>66</v>
      </c>
      <c r="E40" s="97" t="s">
        <v>1438</v>
      </c>
      <c r="F40" s="56" t="s">
        <v>4756</v>
      </c>
      <c r="G40" s="57">
        <v>0</v>
      </c>
      <c r="H40" s="61"/>
      <c r="I40" s="86"/>
      <c r="J40" s="59" t="s">
        <v>4756</v>
      </c>
      <c r="K40" s="58">
        <v>0</v>
      </c>
      <c r="L40" s="62"/>
      <c r="M40" s="88"/>
    </row>
    <row r="41" spans="1:13">
      <c r="A41" s="7" t="s">
        <v>1420</v>
      </c>
      <c r="B41" s="8" t="s">
        <v>64</v>
      </c>
      <c r="C41" s="3">
        <v>49</v>
      </c>
      <c r="D41" s="75" t="s">
        <v>66</v>
      </c>
      <c r="E41" s="97" t="s">
        <v>1426</v>
      </c>
      <c r="F41" s="56"/>
      <c r="G41" s="57">
        <v>0</v>
      </c>
      <c r="H41" s="61"/>
      <c r="I41" s="86"/>
      <c r="J41" s="59" t="s">
        <v>4756</v>
      </c>
      <c r="K41" s="58">
        <v>1</v>
      </c>
      <c r="L41" s="62">
        <v>33.628318584070783</v>
      </c>
      <c r="M41" s="88">
        <v>6.4809999999999999</v>
      </c>
    </row>
    <row r="42" spans="1:13">
      <c r="A42" s="7" t="s">
        <v>2647</v>
      </c>
      <c r="B42" s="8" t="s">
        <v>64</v>
      </c>
      <c r="C42" s="3">
        <v>80</v>
      </c>
      <c r="D42" s="75" t="s">
        <v>66</v>
      </c>
      <c r="E42" s="97" t="s">
        <v>2651</v>
      </c>
      <c r="F42" s="56"/>
      <c r="G42" s="57">
        <v>0</v>
      </c>
      <c r="H42" s="61"/>
      <c r="I42" s="86"/>
      <c r="J42" s="59" t="s">
        <v>4756</v>
      </c>
      <c r="K42" s="58">
        <v>1</v>
      </c>
      <c r="L42" s="62">
        <v>45.132743362831874</v>
      </c>
      <c r="M42" s="88">
        <v>3.8889999999999998</v>
      </c>
    </row>
    <row r="43" spans="1:13">
      <c r="A43" s="7" t="s">
        <v>2037</v>
      </c>
      <c r="B43" s="8" t="s">
        <v>64</v>
      </c>
      <c r="C43" s="3">
        <v>48</v>
      </c>
      <c r="D43" s="75" t="s">
        <v>8</v>
      </c>
      <c r="E43" s="97" t="s">
        <v>2042</v>
      </c>
      <c r="F43" s="56"/>
      <c r="G43" s="57">
        <v>0</v>
      </c>
      <c r="H43" s="61"/>
      <c r="I43" s="86"/>
      <c r="J43" s="59" t="s">
        <v>4756</v>
      </c>
      <c r="K43" s="58">
        <v>2</v>
      </c>
      <c r="L43" s="62">
        <v>37.16814159292035</v>
      </c>
      <c r="M43" s="88">
        <v>5.141</v>
      </c>
    </row>
    <row r="44" spans="1:13">
      <c r="A44" s="7" t="s">
        <v>145</v>
      </c>
      <c r="B44" s="8" t="s">
        <v>64</v>
      </c>
      <c r="C44" s="3">
        <v>74</v>
      </c>
      <c r="D44" s="75" t="s">
        <v>66</v>
      </c>
      <c r="E44" s="97" t="s">
        <v>150</v>
      </c>
      <c r="F44" s="56" t="s">
        <v>4756</v>
      </c>
      <c r="G44" s="57">
        <v>0</v>
      </c>
      <c r="H44" s="61"/>
      <c r="I44" s="86"/>
      <c r="J44" s="59"/>
      <c r="K44" s="58">
        <v>0</v>
      </c>
      <c r="L44" s="62"/>
      <c r="M44" s="88"/>
    </row>
    <row r="45" spans="1:13">
      <c r="A45" s="7" t="s">
        <v>1433</v>
      </c>
      <c r="B45" s="8" t="s">
        <v>64</v>
      </c>
      <c r="C45" s="3">
        <v>28</v>
      </c>
      <c r="D45" s="75" t="s">
        <v>66</v>
      </c>
      <c r="E45" s="97" t="s">
        <v>1439</v>
      </c>
      <c r="F45" s="56" t="s">
        <v>4756</v>
      </c>
      <c r="G45" s="57">
        <v>2</v>
      </c>
      <c r="H45" s="61">
        <v>54.237288135593197</v>
      </c>
      <c r="I45" s="86">
        <v>2.3289999999999997</v>
      </c>
      <c r="J45" s="59" t="s">
        <v>4756</v>
      </c>
      <c r="K45" s="58">
        <v>3</v>
      </c>
      <c r="L45" s="62">
        <v>46.017699115044266</v>
      </c>
      <c r="M45" s="88">
        <v>3.5190000000000001</v>
      </c>
    </row>
    <row r="46" spans="1:13">
      <c r="A46" s="7" t="s">
        <v>1820</v>
      </c>
      <c r="B46" s="8" t="s">
        <v>64</v>
      </c>
      <c r="C46" s="3">
        <v>70</v>
      </c>
      <c r="D46" s="75" t="s">
        <v>652</v>
      </c>
      <c r="E46" s="97" t="s">
        <v>1825</v>
      </c>
      <c r="F46" s="56" t="s">
        <v>4756</v>
      </c>
      <c r="G46" s="57">
        <v>3</v>
      </c>
      <c r="H46" s="61">
        <v>36.440677966101681</v>
      </c>
      <c r="I46" s="86">
        <v>4.1083333333333334</v>
      </c>
      <c r="J46" s="59" t="s">
        <v>4756</v>
      </c>
      <c r="K46" s="58">
        <v>3</v>
      </c>
      <c r="L46" s="62">
        <v>59.292035398230141</v>
      </c>
      <c r="M46" s="88">
        <v>2.279666666666667</v>
      </c>
    </row>
    <row r="47" spans="1:13">
      <c r="A47" s="7" t="s">
        <v>4380</v>
      </c>
      <c r="B47" s="8" t="s">
        <v>64</v>
      </c>
      <c r="C47" s="3">
        <v>41</v>
      </c>
      <c r="D47" s="75" t="s">
        <v>8</v>
      </c>
      <c r="E47" s="97" t="s">
        <v>4385</v>
      </c>
      <c r="F47" s="56" t="s">
        <v>4756</v>
      </c>
      <c r="G47" s="57">
        <v>1</v>
      </c>
      <c r="H47" s="61">
        <v>34.745762711864394</v>
      </c>
      <c r="I47" s="86">
        <v>4.6280000000000001</v>
      </c>
      <c r="J47" s="59" t="s">
        <v>4756</v>
      </c>
      <c r="K47" s="58">
        <v>2</v>
      </c>
      <c r="L47" s="62">
        <v>42.477876106194699</v>
      </c>
      <c r="M47" s="88">
        <v>4.4399999999999995</v>
      </c>
    </row>
    <row r="48" spans="1:13">
      <c r="A48" s="7" t="s">
        <v>2917</v>
      </c>
      <c r="B48" s="8" t="s">
        <v>64</v>
      </c>
      <c r="C48" s="3">
        <v>43</v>
      </c>
      <c r="D48" s="75" t="s">
        <v>66</v>
      </c>
      <c r="E48" s="97" t="s">
        <v>2921</v>
      </c>
      <c r="F48" s="56" t="s">
        <v>4756</v>
      </c>
      <c r="G48" s="57">
        <v>3</v>
      </c>
      <c r="H48" s="61">
        <v>61.864406779660989</v>
      </c>
      <c r="I48" s="86">
        <v>1.6499999999999997</v>
      </c>
      <c r="J48" s="59" t="s">
        <v>4756</v>
      </c>
      <c r="K48" s="58">
        <v>3</v>
      </c>
      <c r="L48" s="62">
        <v>49.557522123893833</v>
      </c>
      <c r="M48" s="88">
        <v>3.0839999999999996</v>
      </c>
    </row>
    <row r="49" spans="1:13">
      <c r="A49" s="7" t="s">
        <v>2261</v>
      </c>
      <c r="B49" s="8" t="s">
        <v>64</v>
      </c>
      <c r="C49" s="3">
        <v>33</v>
      </c>
      <c r="D49" s="75" t="s">
        <v>2265</v>
      </c>
      <c r="E49" s="97" t="s">
        <v>2266</v>
      </c>
      <c r="F49" s="56" t="s">
        <v>4756</v>
      </c>
      <c r="G49" s="57">
        <v>3</v>
      </c>
      <c r="H49" s="61">
        <v>42.372881355932186</v>
      </c>
      <c r="I49" s="86">
        <v>3.0399999999999996</v>
      </c>
      <c r="J49" s="59" t="s">
        <v>4756</v>
      </c>
      <c r="K49" s="58">
        <v>2</v>
      </c>
      <c r="L49" s="62">
        <v>57.522123893805357</v>
      </c>
      <c r="M49" s="88">
        <v>2.379</v>
      </c>
    </row>
    <row r="50" spans="1:13">
      <c r="A50" s="7" t="s">
        <v>4102</v>
      </c>
      <c r="B50" s="8" t="s">
        <v>64</v>
      </c>
      <c r="C50" s="3">
        <v>45</v>
      </c>
      <c r="D50" s="75" t="s">
        <v>66</v>
      </c>
      <c r="E50" s="97" t="s">
        <v>4106</v>
      </c>
      <c r="F50" s="56" t="s">
        <v>4756</v>
      </c>
      <c r="G50" s="57">
        <v>3</v>
      </c>
      <c r="H50" s="61">
        <v>45.762711864406761</v>
      </c>
      <c r="I50" s="86">
        <v>2.9053333333333335</v>
      </c>
      <c r="J50" s="59" t="s">
        <v>4756</v>
      </c>
      <c r="K50" s="58">
        <v>2</v>
      </c>
      <c r="L50" s="62">
        <v>61.946902654867316</v>
      </c>
      <c r="M50" s="88">
        <v>2.1015000000000001</v>
      </c>
    </row>
    <row r="51" spans="1:13">
      <c r="A51" s="7" t="s">
        <v>3400</v>
      </c>
      <c r="B51" s="8" t="s">
        <v>64</v>
      </c>
      <c r="C51" s="3">
        <v>49</v>
      </c>
      <c r="D51" s="75" t="s">
        <v>1073</v>
      </c>
      <c r="E51" s="97" t="s">
        <v>3408</v>
      </c>
      <c r="F51" s="56"/>
      <c r="G51" s="57">
        <v>0</v>
      </c>
      <c r="H51" s="57"/>
      <c r="I51" s="86"/>
      <c r="J51" s="59" t="s">
        <v>4756</v>
      </c>
      <c r="K51" s="58">
        <v>1</v>
      </c>
      <c r="L51" s="62">
        <v>44.247787610619483</v>
      </c>
      <c r="M51" s="88">
        <v>4.0640000000000001</v>
      </c>
    </row>
    <row r="52" spans="1:13">
      <c r="A52" s="7" t="s">
        <v>4048</v>
      </c>
      <c r="B52" s="8" t="s">
        <v>64</v>
      </c>
      <c r="C52" s="63">
        <v>2</v>
      </c>
      <c r="D52" s="75" t="s">
        <v>15</v>
      </c>
      <c r="E52" s="97" t="s">
        <v>4052</v>
      </c>
      <c r="F52" s="56" t="s">
        <v>4756</v>
      </c>
      <c r="G52" s="57">
        <v>2</v>
      </c>
      <c r="H52" s="61">
        <v>44.915254237288117</v>
      </c>
      <c r="I52" s="86">
        <v>2.9589999999999996</v>
      </c>
      <c r="J52" s="59" t="s">
        <v>4756</v>
      </c>
      <c r="K52" s="58">
        <v>0</v>
      </c>
      <c r="L52" s="62"/>
      <c r="M52" s="88"/>
    </row>
    <row r="53" spans="1:13">
      <c r="A53" s="7" t="s">
        <v>60</v>
      </c>
      <c r="B53" s="8" t="s">
        <v>64</v>
      </c>
      <c r="C53" s="3">
        <v>45</v>
      </c>
      <c r="D53" s="75" t="s">
        <v>66</v>
      </c>
      <c r="E53" s="97" t="s">
        <v>67</v>
      </c>
      <c r="F53" s="56" t="s">
        <v>4756</v>
      </c>
      <c r="G53" s="57">
        <v>2</v>
      </c>
      <c r="H53" s="61">
        <v>52.542372881355909</v>
      </c>
      <c r="I53" s="86">
        <v>2.4595000000000002</v>
      </c>
      <c r="J53" s="59" t="s">
        <v>4756</v>
      </c>
      <c r="K53" s="58">
        <v>1</v>
      </c>
      <c r="L53" s="62">
        <v>60.176991150442532</v>
      </c>
      <c r="M53" s="88">
        <v>2.266</v>
      </c>
    </row>
    <row r="54" spans="1:13">
      <c r="A54" s="7" t="s">
        <v>2956</v>
      </c>
      <c r="B54" s="8" t="s">
        <v>64</v>
      </c>
      <c r="C54" s="3">
        <v>56</v>
      </c>
      <c r="D54" s="75" t="s">
        <v>129</v>
      </c>
      <c r="E54" s="97" t="s">
        <v>2961</v>
      </c>
      <c r="F54" s="56" t="s">
        <v>4756</v>
      </c>
      <c r="G54" s="57">
        <v>0</v>
      </c>
      <c r="H54" s="61"/>
      <c r="I54" s="86"/>
      <c r="J54" s="59" t="s">
        <v>4756</v>
      </c>
      <c r="K54" s="58">
        <v>1</v>
      </c>
      <c r="L54" s="62">
        <v>88.495575221239065</v>
      </c>
      <c r="M54" s="88">
        <v>0.63919999999999999</v>
      </c>
    </row>
    <row r="55" spans="1:13">
      <c r="A55" s="7" t="s">
        <v>2286</v>
      </c>
      <c r="B55" s="8" t="s">
        <v>64</v>
      </c>
      <c r="C55" s="3">
        <v>78</v>
      </c>
      <c r="D55" s="75" t="s">
        <v>15</v>
      </c>
      <c r="E55" s="97" t="s">
        <v>2291</v>
      </c>
      <c r="F55" s="56" t="s">
        <v>4756</v>
      </c>
      <c r="G55" s="57">
        <v>3</v>
      </c>
      <c r="H55" s="61">
        <v>44.067796610169474</v>
      </c>
      <c r="I55" s="86">
        <v>2.9953333333333334</v>
      </c>
      <c r="J55" s="59" t="s">
        <v>4756</v>
      </c>
      <c r="K55" s="58">
        <v>3</v>
      </c>
      <c r="L55" s="62">
        <v>46.902654867256658</v>
      </c>
      <c r="M55" s="88">
        <v>3.3666666666666667</v>
      </c>
    </row>
    <row r="56" spans="1:13">
      <c r="A56" s="7" t="s">
        <v>3024</v>
      </c>
      <c r="B56" s="8" t="s">
        <v>64</v>
      </c>
      <c r="C56" s="3">
        <v>66</v>
      </c>
      <c r="D56" s="75" t="s">
        <v>8</v>
      </c>
      <c r="E56" s="97" t="s">
        <v>3027</v>
      </c>
      <c r="F56" s="56" t="s">
        <v>4756</v>
      </c>
      <c r="G56" s="57">
        <v>2</v>
      </c>
      <c r="H56" s="61">
        <v>43.22033898305083</v>
      </c>
      <c r="I56" s="86">
        <v>3.0110000000000001</v>
      </c>
      <c r="J56" s="59" t="s">
        <v>4756</v>
      </c>
      <c r="K56" s="58">
        <v>3</v>
      </c>
      <c r="L56" s="62">
        <v>53.982300884955791</v>
      </c>
      <c r="M56" s="88">
        <v>2.8316666666666666</v>
      </c>
    </row>
    <row r="57" spans="1:13">
      <c r="A57" s="7" t="s">
        <v>3400</v>
      </c>
      <c r="B57" s="8" t="s">
        <v>64</v>
      </c>
      <c r="C57" s="3">
        <v>45</v>
      </c>
      <c r="D57" s="75" t="s">
        <v>129</v>
      </c>
      <c r="E57" s="97" t="s">
        <v>3405</v>
      </c>
      <c r="F57" s="56" t="s">
        <v>4756</v>
      </c>
      <c r="G57" s="57">
        <v>3</v>
      </c>
      <c r="H57" s="61">
        <v>38.135593220338968</v>
      </c>
      <c r="I57" s="86">
        <v>3.472</v>
      </c>
      <c r="J57" s="59" t="s">
        <v>4756</v>
      </c>
      <c r="K57" s="58">
        <v>3</v>
      </c>
      <c r="L57" s="62">
        <v>51.327433628318616</v>
      </c>
      <c r="M57" s="88">
        <v>2.9113333333333333</v>
      </c>
    </row>
    <row r="58" spans="1:13">
      <c r="A58" s="7" t="s">
        <v>3977</v>
      </c>
      <c r="B58" s="8" t="s">
        <v>64</v>
      </c>
      <c r="C58" s="3">
        <v>52</v>
      </c>
      <c r="D58" s="75" t="s">
        <v>66</v>
      </c>
      <c r="E58" s="97" t="s">
        <v>3982</v>
      </c>
      <c r="F58" s="56" t="s">
        <v>4756</v>
      </c>
      <c r="G58" s="57">
        <v>3</v>
      </c>
      <c r="H58" s="61">
        <v>50.847457627118622</v>
      </c>
      <c r="I58" s="86">
        <v>2.5313333333333334</v>
      </c>
      <c r="J58" s="59" t="s">
        <v>4756</v>
      </c>
      <c r="K58" s="58">
        <v>3</v>
      </c>
      <c r="L58" s="62">
        <v>56.637168141592966</v>
      </c>
      <c r="M58" s="88">
        <v>2.3826666666666667</v>
      </c>
    </row>
    <row r="59" spans="1:13">
      <c r="A59" s="7" t="s">
        <v>1526</v>
      </c>
      <c r="B59" s="8" t="s">
        <v>64</v>
      </c>
      <c r="C59" s="3">
        <v>47</v>
      </c>
      <c r="D59" s="75" t="s">
        <v>129</v>
      </c>
      <c r="E59" s="97" t="s">
        <v>1532</v>
      </c>
      <c r="F59" s="56" t="s">
        <v>4756</v>
      </c>
      <c r="G59" s="57">
        <v>1</v>
      </c>
      <c r="H59" s="61">
        <v>51.694915254237266</v>
      </c>
      <c r="I59" s="86">
        <v>2.524</v>
      </c>
      <c r="J59" s="59" t="s">
        <v>4756</v>
      </c>
      <c r="K59" s="58">
        <v>2</v>
      </c>
      <c r="L59" s="62">
        <v>48.672566371681441</v>
      </c>
      <c r="M59" s="88">
        <v>3.1595</v>
      </c>
    </row>
    <row r="60" spans="1:13">
      <c r="A60" s="7" t="s">
        <v>1526</v>
      </c>
      <c r="B60" s="8" t="s">
        <v>64</v>
      </c>
      <c r="C60" s="3">
        <v>48</v>
      </c>
      <c r="D60" s="75" t="s">
        <v>66</v>
      </c>
      <c r="E60" s="97" t="s">
        <v>1530</v>
      </c>
      <c r="F60" s="56" t="s">
        <v>4756</v>
      </c>
      <c r="G60" s="57">
        <v>0</v>
      </c>
      <c r="H60" s="57"/>
      <c r="I60" s="86"/>
      <c r="J60" s="59" t="s">
        <v>4756</v>
      </c>
      <c r="K60" s="58">
        <v>3</v>
      </c>
      <c r="L60" s="62">
        <v>55.752212389380574</v>
      </c>
      <c r="M60" s="88">
        <v>2.438333333333333</v>
      </c>
    </row>
    <row r="61" spans="1:13">
      <c r="A61" s="7" t="s">
        <v>1763</v>
      </c>
      <c r="B61" s="8" t="s">
        <v>64</v>
      </c>
      <c r="C61" s="3">
        <v>14</v>
      </c>
      <c r="D61" s="75" t="s">
        <v>8</v>
      </c>
      <c r="E61" s="97" t="s">
        <v>1766</v>
      </c>
      <c r="F61" s="56" t="s">
        <v>4756</v>
      </c>
      <c r="G61" s="57">
        <v>1</v>
      </c>
      <c r="H61" s="61">
        <v>46.610169491525404</v>
      </c>
      <c r="I61" s="86">
        <v>2.8220000000000001</v>
      </c>
      <c r="J61" s="59" t="s">
        <v>4756</v>
      </c>
      <c r="K61" s="58">
        <v>1</v>
      </c>
      <c r="L61" s="62">
        <v>38.938053097345133</v>
      </c>
      <c r="M61" s="88">
        <v>4.9560000000000004</v>
      </c>
    </row>
    <row r="62" spans="1:13">
      <c r="A62" s="7" t="s">
        <v>3400</v>
      </c>
      <c r="B62" s="8" t="s">
        <v>64</v>
      </c>
      <c r="C62" s="3">
        <v>46</v>
      </c>
      <c r="D62" s="75" t="s">
        <v>66</v>
      </c>
      <c r="E62" s="97" t="s">
        <v>3404</v>
      </c>
      <c r="F62" s="56" t="s">
        <v>4756</v>
      </c>
      <c r="G62" s="57">
        <v>1</v>
      </c>
      <c r="H62" s="61">
        <v>55.932203389830484</v>
      </c>
      <c r="I62" s="86">
        <v>2.19</v>
      </c>
      <c r="J62" s="59" t="s">
        <v>4756</v>
      </c>
      <c r="K62" s="58">
        <v>3</v>
      </c>
      <c r="L62" s="62">
        <v>50.442477876106224</v>
      </c>
      <c r="M62" s="88">
        <v>2.9939999999999998</v>
      </c>
    </row>
    <row r="63" spans="1:13">
      <c r="A63" s="7" t="s">
        <v>1368</v>
      </c>
      <c r="B63" s="8" t="s">
        <v>64</v>
      </c>
      <c r="C63" s="3">
        <v>63</v>
      </c>
      <c r="D63" s="75" t="s">
        <v>1073</v>
      </c>
      <c r="E63" s="97" t="s">
        <v>1374</v>
      </c>
      <c r="F63" s="56" t="s">
        <v>4756</v>
      </c>
      <c r="G63" s="57">
        <v>1</v>
      </c>
      <c r="H63" s="61">
        <v>40.677966101694899</v>
      </c>
      <c r="I63" s="86">
        <v>3.1139999999999999</v>
      </c>
      <c r="J63" s="59" t="s">
        <v>4756</v>
      </c>
      <c r="K63" s="58">
        <v>0</v>
      </c>
      <c r="L63" s="62"/>
      <c r="M63" s="88"/>
    </row>
    <row r="64" spans="1:13">
      <c r="A64" s="7" t="s">
        <v>1278</v>
      </c>
      <c r="B64" s="8" t="s">
        <v>64</v>
      </c>
      <c r="C64" s="3">
        <v>42</v>
      </c>
      <c r="D64" s="75" t="s">
        <v>66</v>
      </c>
      <c r="E64" s="97" t="s">
        <v>1283</v>
      </c>
      <c r="F64" s="56" t="s">
        <v>4756</v>
      </c>
      <c r="G64" s="57">
        <v>3</v>
      </c>
      <c r="H64" s="61">
        <v>41.525423728813543</v>
      </c>
      <c r="I64" s="86">
        <v>3.0449999999999999</v>
      </c>
      <c r="J64" s="59" t="s">
        <v>4756</v>
      </c>
      <c r="K64" s="58">
        <v>3</v>
      </c>
      <c r="L64" s="62">
        <v>53.097345132743399</v>
      </c>
      <c r="M64" s="88">
        <v>2.8463333333333334</v>
      </c>
    </row>
    <row r="65" spans="1:13">
      <c r="A65" s="7" t="s">
        <v>1172</v>
      </c>
      <c r="B65" s="8" t="s">
        <v>64</v>
      </c>
      <c r="C65" s="3">
        <v>41</v>
      </c>
      <c r="D65" s="75" t="s">
        <v>170</v>
      </c>
      <c r="E65" s="97" t="s">
        <v>1176</v>
      </c>
      <c r="F65" s="56" t="s">
        <v>4756</v>
      </c>
      <c r="G65" s="57">
        <v>1</v>
      </c>
      <c r="H65" s="61">
        <v>61.016949152542345</v>
      </c>
      <c r="I65" s="86">
        <v>1.6619999999999999</v>
      </c>
      <c r="J65" s="59" t="s">
        <v>4756</v>
      </c>
      <c r="K65" s="58">
        <v>1</v>
      </c>
      <c r="L65" s="62">
        <v>61.061946902654924</v>
      </c>
      <c r="M65" s="88">
        <v>2.2109999999999999</v>
      </c>
    </row>
    <row r="66" spans="1:13">
      <c r="A66" s="7" t="s">
        <v>3235</v>
      </c>
      <c r="B66" s="8" t="s">
        <v>64</v>
      </c>
      <c r="C66" s="3">
        <v>75</v>
      </c>
      <c r="D66" s="75" t="s">
        <v>66</v>
      </c>
      <c r="E66" s="97" t="s">
        <v>3240</v>
      </c>
      <c r="F66" s="56" t="s">
        <v>4756</v>
      </c>
      <c r="G66" s="57">
        <v>2</v>
      </c>
      <c r="H66" s="61">
        <v>76.271186440677937</v>
      </c>
      <c r="I66" s="86">
        <v>0.94584999999999997</v>
      </c>
      <c r="J66" s="59" t="s">
        <v>4756</v>
      </c>
      <c r="K66" s="58">
        <v>3</v>
      </c>
      <c r="L66" s="62">
        <v>63.716814159292099</v>
      </c>
      <c r="M66" s="88">
        <v>1.835</v>
      </c>
    </row>
    <row r="67" spans="1:13">
      <c r="A67" s="7" t="s">
        <v>282</v>
      </c>
      <c r="B67" s="8" t="s">
        <v>64</v>
      </c>
      <c r="C67" s="3">
        <v>60</v>
      </c>
      <c r="D67" s="75" t="s">
        <v>66</v>
      </c>
      <c r="E67" s="97" t="s">
        <v>287</v>
      </c>
      <c r="F67" s="56"/>
      <c r="G67" s="57">
        <v>0</v>
      </c>
      <c r="H67" s="57"/>
      <c r="I67" s="86"/>
      <c r="J67" s="59"/>
      <c r="K67" s="58">
        <v>0</v>
      </c>
      <c r="L67" s="62"/>
      <c r="M67" s="88"/>
    </row>
    <row r="68" spans="1:13">
      <c r="A68" s="7" t="s">
        <v>2799</v>
      </c>
      <c r="B68" s="8" t="s">
        <v>64</v>
      </c>
      <c r="C68" s="3">
        <v>75</v>
      </c>
      <c r="D68" s="75" t="s">
        <v>170</v>
      </c>
      <c r="E68" s="97" t="s">
        <v>2804</v>
      </c>
      <c r="F68" s="56" t="s">
        <v>4756</v>
      </c>
      <c r="G68" s="57">
        <v>2</v>
      </c>
      <c r="H68" s="61">
        <v>85.593220338983016</v>
      </c>
      <c r="I68" s="86">
        <v>0.56455</v>
      </c>
      <c r="J68" s="59" t="s">
        <v>4756</v>
      </c>
      <c r="K68" s="58">
        <v>1</v>
      </c>
      <c r="L68" s="62">
        <v>83.185840707964715</v>
      </c>
      <c r="M68" s="88">
        <v>0.83250000000000002</v>
      </c>
    </row>
    <row r="69" spans="1:13">
      <c r="A69" s="7" t="s">
        <v>647</v>
      </c>
      <c r="B69" s="8" t="s">
        <v>64</v>
      </c>
      <c r="C69" s="3">
        <v>78</v>
      </c>
      <c r="D69" s="75" t="s">
        <v>652</v>
      </c>
      <c r="E69" s="97" t="s">
        <v>653</v>
      </c>
      <c r="F69" s="56" t="s">
        <v>4756</v>
      </c>
      <c r="G69" s="57">
        <v>1</v>
      </c>
      <c r="H69" s="61">
        <v>81.355932203389798</v>
      </c>
      <c r="I69" s="86">
        <v>0.75090000000000001</v>
      </c>
      <c r="J69" s="59" t="s">
        <v>4756</v>
      </c>
      <c r="K69" s="58">
        <v>1</v>
      </c>
      <c r="L69" s="62">
        <v>71.681415929203624</v>
      </c>
      <c r="M69" s="88">
        <v>1.359</v>
      </c>
    </row>
    <row r="70" spans="1:13">
      <c r="A70" s="7" t="s">
        <v>3008</v>
      </c>
      <c r="B70" s="8" t="s">
        <v>304</v>
      </c>
      <c r="C70" s="3">
        <v>92</v>
      </c>
      <c r="D70" s="75" t="s">
        <v>231</v>
      </c>
      <c r="E70" s="97" t="s">
        <v>3015</v>
      </c>
      <c r="F70" s="56"/>
      <c r="G70" s="57">
        <v>0</v>
      </c>
      <c r="H70" s="61"/>
      <c r="I70" s="86"/>
      <c r="J70" s="59"/>
      <c r="K70" s="58">
        <v>0</v>
      </c>
      <c r="L70" s="62"/>
      <c r="M70" s="88"/>
    </row>
    <row r="71" spans="1:13">
      <c r="A71" s="7" t="s">
        <v>2717</v>
      </c>
      <c r="B71" s="8" t="s">
        <v>64</v>
      </c>
      <c r="C71" s="3">
        <v>69</v>
      </c>
      <c r="D71" s="75" t="s">
        <v>170</v>
      </c>
      <c r="E71" s="97" t="s">
        <v>2722</v>
      </c>
      <c r="F71" s="56"/>
      <c r="G71" s="57">
        <v>0</v>
      </c>
      <c r="H71" s="57"/>
      <c r="I71" s="86"/>
      <c r="J71" s="59"/>
      <c r="K71" s="58">
        <v>0</v>
      </c>
      <c r="L71" s="62"/>
      <c r="M71" s="88"/>
    </row>
    <row r="72" spans="1:13">
      <c r="A72" s="7" t="s">
        <v>874</v>
      </c>
      <c r="B72" s="8" t="s">
        <v>64</v>
      </c>
      <c r="C72" s="3">
        <v>55</v>
      </c>
      <c r="D72" s="75" t="s">
        <v>170</v>
      </c>
      <c r="E72" s="97" t="s">
        <v>880</v>
      </c>
      <c r="F72" s="56" t="s">
        <v>4756</v>
      </c>
      <c r="G72" s="57">
        <v>2</v>
      </c>
      <c r="H72" s="61">
        <v>94.915254237288096</v>
      </c>
      <c r="I72" s="86">
        <v>0.33904999999999996</v>
      </c>
      <c r="J72" s="59" t="s">
        <v>4756</v>
      </c>
      <c r="K72" s="58">
        <v>2</v>
      </c>
      <c r="L72" s="62">
        <v>93.805309734513415</v>
      </c>
      <c r="M72" s="88">
        <v>0.50546999999999997</v>
      </c>
    </row>
    <row r="73" spans="1:13">
      <c r="A73" s="7" t="s">
        <v>2699</v>
      </c>
      <c r="B73" s="8" t="s">
        <v>64</v>
      </c>
      <c r="C73" s="3">
        <v>57</v>
      </c>
      <c r="D73" s="75" t="s">
        <v>377</v>
      </c>
      <c r="E73" s="97" t="s">
        <v>2705</v>
      </c>
      <c r="F73" s="56" t="s">
        <v>4756</v>
      </c>
      <c r="G73" s="57">
        <v>2</v>
      </c>
      <c r="H73" s="61">
        <v>60.169491525423702</v>
      </c>
      <c r="I73" s="86">
        <v>1.7109999999999999</v>
      </c>
      <c r="J73" s="59" t="s">
        <v>4756</v>
      </c>
      <c r="K73" s="58">
        <v>3</v>
      </c>
      <c r="L73" s="62">
        <v>68.141592920354057</v>
      </c>
      <c r="M73" s="88">
        <v>1.5636666666666665</v>
      </c>
    </row>
    <row r="74" spans="1:13">
      <c r="A74" s="7" t="s">
        <v>3400</v>
      </c>
      <c r="B74" s="8" t="s">
        <v>64</v>
      </c>
      <c r="C74" s="3">
        <v>68</v>
      </c>
      <c r="D74" s="75" t="s">
        <v>1073</v>
      </c>
      <c r="E74" s="97" t="s">
        <v>3406</v>
      </c>
      <c r="F74" s="56" t="s">
        <v>4756</v>
      </c>
      <c r="G74" s="57">
        <v>1</v>
      </c>
      <c r="H74" s="61">
        <v>65.25423728813557</v>
      </c>
      <c r="I74" s="86">
        <v>1.4590000000000001</v>
      </c>
      <c r="J74" s="59" t="s">
        <v>4756</v>
      </c>
      <c r="K74" s="58">
        <v>2</v>
      </c>
      <c r="L74" s="62">
        <v>73.451327433628407</v>
      </c>
      <c r="M74" s="88">
        <v>1.3205</v>
      </c>
    </row>
    <row r="75" spans="1:13">
      <c r="A75" s="7" t="s">
        <v>3008</v>
      </c>
      <c r="B75" s="8" t="s">
        <v>304</v>
      </c>
      <c r="C75" s="3">
        <v>97</v>
      </c>
      <c r="D75" s="75" t="s">
        <v>66</v>
      </c>
      <c r="E75" s="97" t="s">
        <v>3017</v>
      </c>
      <c r="F75" s="56"/>
      <c r="G75" s="57">
        <v>0</v>
      </c>
      <c r="H75" s="61"/>
      <c r="I75" s="86"/>
      <c r="J75" s="59" t="s">
        <v>4756</v>
      </c>
      <c r="K75" s="58">
        <v>0</v>
      </c>
      <c r="L75" s="62"/>
      <c r="M75" s="88"/>
    </row>
    <row r="76" spans="1:13">
      <c r="A76" s="7" t="s">
        <v>3411</v>
      </c>
      <c r="B76" s="8" t="s">
        <v>64</v>
      </c>
      <c r="C76" s="3">
        <v>74</v>
      </c>
      <c r="D76" s="75" t="s">
        <v>129</v>
      </c>
      <c r="E76" s="97" t="s">
        <v>3415</v>
      </c>
      <c r="F76" s="56" t="s">
        <v>4756</v>
      </c>
      <c r="G76" s="57">
        <v>3</v>
      </c>
      <c r="H76" s="61">
        <v>56.779661016949127</v>
      </c>
      <c r="I76" s="86">
        <v>2.1339999999999999</v>
      </c>
      <c r="J76" s="59" t="s">
        <v>4756</v>
      </c>
      <c r="K76" s="58">
        <v>2</v>
      </c>
      <c r="L76" s="62">
        <v>58.407079646017749</v>
      </c>
      <c r="M76" s="88">
        <v>2.3275000000000001</v>
      </c>
    </row>
    <row r="77" spans="1:13">
      <c r="A77" s="7" t="s">
        <v>3288</v>
      </c>
      <c r="B77" s="8" t="s">
        <v>64</v>
      </c>
      <c r="C77" s="3">
        <v>78</v>
      </c>
      <c r="D77" s="75" t="s">
        <v>231</v>
      </c>
      <c r="E77" s="97" t="s">
        <v>3293</v>
      </c>
      <c r="F77" s="56" t="s">
        <v>4756</v>
      </c>
      <c r="G77" s="57">
        <v>2</v>
      </c>
      <c r="H77" s="61">
        <v>67.796610169491501</v>
      </c>
      <c r="I77" s="86">
        <v>1.3035000000000001</v>
      </c>
      <c r="J77" s="59" t="s">
        <v>4756</v>
      </c>
      <c r="K77" s="58">
        <v>1</v>
      </c>
      <c r="L77" s="62">
        <v>76.106194690265582</v>
      </c>
      <c r="M77" s="88">
        <v>1.224</v>
      </c>
    </row>
    <row r="78" spans="1:13">
      <c r="A78" s="7" t="s">
        <v>209</v>
      </c>
      <c r="B78" s="8" t="s">
        <v>64</v>
      </c>
      <c r="C78" s="3">
        <v>51</v>
      </c>
      <c r="D78" s="75" t="s">
        <v>66</v>
      </c>
      <c r="E78" s="97" t="s">
        <v>213</v>
      </c>
      <c r="F78" s="56" t="s">
        <v>4756</v>
      </c>
      <c r="G78" s="57">
        <v>2</v>
      </c>
      <c r="H78" s="61">
        <v>53.389830508474553</v>
      </c>
      <c r="I78" s="86">
        <v>2.3354999999999997</v>
      </c>
      <c r="J78" s="59" t="s">
        <v>4756</v>
      </c>
      <c r="K78" s="58">
        <v>3</v>
      </c>
      <c r="L78" s="62">
        <v>67.256637168141665</v>
      </c>
      <c r="M78" s="88">
        <v>1.5753333333333333</v>
      </c>
    </row>
    <row r="79" spans="1:13">
      <c r="A79" s="7" t="s">
        <v>2699</v>
      </c>
      <c r="B79" s="8" t="s">
        <v>64</v>
      </c>
      <c r="C79" s="3">
        <v>58</v>
      </c>
      <c r="D79" s="75" t="s">
        <v>66</v>
      </c>
      <c r="E79" s="97" t="s">
        <v>2704</v>
      </c>
      <c r="F79" s="56" t="s">
        <v>4756</v>
      </c>
      <c r="G79" s="57">
        <v>3</v>
      </c>
      <c r="H79" s="61">
        <v>77.118644067796581</v>
      </c>
      <c r="I79" s="86">
        <v>0.93506666666666671</v>
      </c>
      <c r="J79" s="59" t="s">
        <v>4756</v>
      </c>
      <c r="K79" s="58">
        <v>3</v>
      </c>
      <c r="L79" s="62">
        <v>74.336283185840799</v>
      </c>
      <c r="M79" s="88">
        <v>1.2502333333333333</v>
      </c>
    </row>
    <row r="80" spans="1:13">
      <c r="A80" s="7" t="s">
        <v>3977</v>
      </c>
      <c r="B80" s="8" t="s">
        <v>64</v>
      </c>
      <c r="C80" s="3">
        <v>53</v>
      </c>
      <c r="D80" s="75" t="s">
        <v>66</v>
      </c>
      <c r="E80" s="97" t="s">
        <v>3983</v>
      </c>
      <c r="F80" s="56" t="s">
        <v>4756</v>
      </c>
      <c r="G80" s="57">
        <v>1</v>
      </c>
      <c r="H80" s="61">
        <v>86.44067796610166</v>
      </c>
      <c r="I80" s="86">
        <v>0.54090000000000005</v>
      </c>
      <c r="J80" s="59" t="s">
        <v>4756</v>
      </c>
      <c r="K80" s="58">
        <v>0</v>
      </c>
      <c r="L80" s="62"/>
      <c r="M80" s="88"/>
    </row>
    <row r="81" spans="1:13">
      <c r="A81" s="7" t="s">
        <v>1420</v>
      </c>
      <c r="B81" s="8" t="s">
        <v>64</v>
      </c>
      <c r="C81" s="3">
        <v>44</v>
      </c>
      <c r="D81" s="75" t="s">
        <v>129</v>
      </c>
      <c r="E81" s="97" t="s">
        <v>1425</v>
      </c>
      <c r="F81" s="56" t="s">
        <v>4756</v>
      </c>
      <c r="G81" s="57">
        <v>2</v>
      </c>
      <c r="H81" s="61">
        <v>58.474576271186415</v>
      </c>
      <c r="I81" s="86">
        <v>1.788</v>
      </c>
      <c r="J81" s="59" t="s">
        <v>4756</v>
      </c>
      <c r="K81" s="58">
        <v>2</v>
      </c>
      <c r="L81" s="62">
        <v>80.53097345132754</v>
      </c>
      <c r="M81" s="88">
        <v>0.99580000000000002</v>
      </c>
    </row>
    <row r="82" spans="1:13">
      <c r="A82" s="7" t="s">
        <v>2297</v>
      </c>
      <c r="B82" s="8" t="s">
        <v>64</v>
      </c>
      <c r="C82" s="3">
        <v>51</v>
      </c>
      <c r="D82" s="75" t="s">
        <v>170</v>
      </c>
      <c r="E82" s="97" t="s">
        <v>880</v>
      </c>
      <c r="F82" s="56"/>
      <c r="G82" s="57">
        <v>0</v>
      </c>
      <c r="H82" s="57"/>
      <c r="I82" s="86"/>
      <c r="J82" s="59" t="s">
        <v>4756</v>
      </c>
      <c r="K82" s="58">
        <v>1</v>
      </c>
      <c r="L82" s="62">
        <v>87.610619469026673</v>
      </c>
      <c r="M82" s="88">
        <v>0.69130000000000003</v>
      </c>
    </row>
    <row r="83" spans="1:13">
      <c r="A83" s="7" t="s">
        <v>1086</v>
      </c>
      <c r="B83" s="8" t="s">
        <v>64</v>
      </c>
      <c r="C83" s="3">
        <v>55</v>
      </c>
      <c r="D83" s="75" t="s">
        <v>66</v>
      </c>
      <c r="E83" s="97" t="s">
        <v>1090</v>
      </c>
      <c r="F83" s="56" t="s">
        <v>4757</v>
      </c>
      <c r="G83" s="57">
        <v>1</v>
      </c>
      <c r="H83" s="61">
        <v>93.220338983050809</v>
      </c>
      <c r="I83" s="86">
        <v>0.36</v>
      </c>
      <c r="J83" s="59" t="s">
        <v>4756</v>
      </c>
      <c r="K83" s="58">
        <v>1</v>
      </c>
      <c r="L83" s="62">
        <v>84.070796460177107</v>
      </c>
      <c r="M83" s="88">
        <v>0.79390000000000005</v>
      </c>
    </row>
    <row r="84" spans="1:13">
      <c r="A84" s="7" t="s">
        <v>857</v>
      </c>
      <c r="B84" s="8" t="s">
        <v>64</v>
      </c>
      <c r="C84" s="3">
        <v>85</v>
      </c>
      <c r="D84" s="75" t="s">
        <v>66</v>
      </c>
      <c r="E84" s="97" t="s">
        <v>862</v>
      </c>
      <c r="F84" s="56" t="s">
        <v>4756</v>
      </c>
      <c r="G84" s="57">
        <v>2</v>
      </c>
      <c r="H84" s="61">
        <v>68.644067796610145</v>
      </c>
      <c r="I84" s="86">
        <v>1.2504999999999999</v>
      </c>
      <c r="J84" s="59" t="s">
        <v>4756</v>
      </c>
      <c r="K84" s="58">
        <v>2</v>
      </c>
      <c r="L84" s="62">
        <v>92.035398230088632</v>
      </c>
      <c r="M84" s="88">
        <v>0.51005</v>
      </c>
    </row>
    <row r="85" spans="1:13">
      <c r="A85" s="7" t="s">
        <v>4709</v>
      </c>
      <c r="B85" s="8" t="s">
        <v>64</v>
      </c>
      <c r="C85" s="63">
        <v>2</v>
      </c>
      <c r="D85" s="75" t="s">
        <v>15</v>
      </c>
      <c r="E85" s="97" t="s">
        <v>4713</v>
      </c>
      <c r="F85" s="56" t="s">
        <v>4756</v>
      </c>
      <c r="G85" s="57">
        <v>3</v>
      </c>
      <c r="H85" s="61">
        <v>75.423728813559293</v>
      </c>
      <c r="I85" s="86">
        <v>0.99516666666666653</v>
      </c>
      <c r="J85" s="59" t="s">
        <v>4756</v>
      </c>
      <c r="K85" s="58">
        <v>3</v>
      </c>
      <c r="L85" s="62">
        <v>77.876106194690365</v>
      </c>
      <c r="M85" s="88">
        <v>1.1616666666666666</v>
      </c>
    </row>
    <row r="86" spans="1:13">
      <c r="A86" s="7" t="s">
        <v>2582</v>
      </c>
      <c r="B86" s="8" t="s">
        <v>64</v>
      </c>
      <c r="C86" s="3">
        <v>43</v>
      </c>
      <c r="D86" s="75" t="s">
        <v>652</v>
      </c>
      <c r="E86" s="97" t="s">
        <v>2586</v>
      </c>
      <c r="F86" s="56"/>
      <c r="G86" s="57">
        <v>0</v>
      </c>
      <c r="H86" s="61"/>
      <c r="I86" s="86"/>
      <c r="J86" s="59" t="s">
        <v>4756</v>
      </c>
      <c r="K86" s="58">
        <v>1</v>
      </c>
      <c r="L86" s="62">
        <v>82.300884955752323</v>
      </c>
      <c r="M86" s="88">
        <v>0.89529999999999998</v>
      </c>
    </row>
    <row r="87" spans="1:13">
      <c r="A87" s="7" t="s">
        <v>3008</v>
      </c>
      <c r="B87" s="8" t="s">
        <v>304</v>
      </c>
      <c r="C87" s="3">
        <v>96</v>
      </c>
      <c r="D87" s="75" t="s">
        <v>66</v>
      </c>
      <c r="E87" s="97" t="s">
        <v>3013</v>
      </c>
      <c r="F87" s="56" t="s">
        <v>4756</v>
      </c>
      <c r="G87" s="57">
        <v>2</v>
      </c>
      <c r="H87" s="61">
        <v>92.372881355932165</v>
      </c>
      <c r="I87" s="86">
        <v>0.37534999999999996</v>
      </c>
      <c r="J87" s="59" t="s">
        <v>4756</v>
      </c>
      <c r="K87" s="58">
        <v>2</v>
      </c>
      <c r="L87" s="62">
        <v>64.601769911504491</v>
      </c>
      <c r="M87" s="88">
        <v>1.6614499999999999</v>
      </c>
    </row>
    <row r="88" spans="1:13">
      <c r="A88" s="7" t="s">
        <v>1386</v>
      </c>
      <c r="B88" s="8" t="s">
        <v>64</v>
      </c>
      <c r="C88" s="3">
        <v>77</v>
      </c>
      <c r="D88" s="75" t="s">
        <v>15</v>
      </c>
      <c r="E88" s="97" t="s">
        <v>1391</v>
      </c>
      <c r="F88" s="56" t="s">
        <v>4756</v>
      </c>
      <c r="G88" s="57">
        <v>2</v>
      </c>
      <c r="H88" s="61">
        <v>89.830508474576234</v>
      </c>
      <c r="I88" s="86">
        <v>0.50509999999999999</v>
      </c>
      <c r="J88" s="59" t="s">
        <v>4756</v>
      </c>
      <c r="K88" s="58">
        <v>1</v>
      </c>
      <c r="L88" s="62">
        <v>75.22123893805319</v>
      </c>
      <c r="M88" s="88">
        <v>1.226</v>
      </c>
    </row>
    <row r="89" spans="1:13">
      <c r="A89" s="7" t="s">
        <v>2991</v>
      </c>
      <c r="B89" s="8" t="s">
        <v>64</v>
      </c>
      <c r="C89" s="3">
        <v>83</v>
      </c>
      <c r="D89" s="75" t="s">
        <v>66</v>
      </c>
      <c r="E89" s="97" t="s">
        <v>2996</v>
      </c>
      <c r="F89" s="56" t="s">
        <v>4756</v>
      </c>
      <c r="G89" s="57">
        <v>2</v>
      </c>
      <c r="H89" s="61">
        <v>88.983050847457591</v>
      </c>
      <c r="I89" s="86">
        <v>0.5210999999999999</v>
      </c>
      <c r="J89" s="59" t="s">
        <v>4756</v>
      </c>
      <c r="K89" s="58">
        <v>2</v>
      </c>
      <c r="L89" s="62">
        <v>90.265486725663848</v>
      </c>
      <c r="M89" s="88">
        <v>0.56640000000000001</v>
      </c>
    </row>
    <row r="90" spans="1:13">
      <c r="A90" s="7" t="s">
        <v>2940</v>
      </c>
      <c r="B90" s="8" t="s">
        <v>64</v>
      </c>
      <c r="C90" s="3">
        <v>74</v>
      </c>
      <c r="D90" s="75" t="s">
        <v>66</v>
      </c>
      <c r="E90" s="97" t="s">
        <v>2944</v>
      </c>
      <c r="F90" s="56" t="s">
        <v>4756</v>
      </c>
      <c r="G90" s="57">
        <v>2</v>
      </c>
      <c r="H90" s="61">
        <v>73.728813559322006</v>
      </c>
      <c r="I90" s="86">
        <v>1.0864</v>
      </c>
      <c r="J90" s="59" t="s">
        <v>4756</v>
      </c>
      <c r="K90" s="58">
        <v>0</v>
      </c>
      <c r="L90" s="62"/>
      <c r="M90" s="88"/>
    </row>
    <row r="91" spans="1:13">
      <c r="A91" s="7" t="s">
        <v>4522</v>
      </c>
      <c r="B91" s="8" t="s">
        <v>64</v>
      </c>
      <c r="C91" s="3">
        <v>51</v>
      </c>
      <c r="D91" s="75" t="s">
        <v>170</v>
      </c>
      <c r="E91" s="97" t="s">
        <v>4527</v>
      </c>
      <c r="F91" s="56" t="s">
        <v>4756</v>
      </c>
      <c r="G91" s="57">
        <v>0</v>
      </c>
      <c r="H91" s="61"/>
      <c r="I91" s="86"/>
      <c r="J91" s="59" t="s">
        <v>4756</v>
      </c>
      <c r="K91" s="58">
        <v>1</v>
      </c>
      <c r="L91" s="62">
        <v>78.761061946902757</v>
      </c>
      <c r="M91" s="88">
        <v>1.097</v>
      </c>
    </row>
    <row r="92" spans="1:13">
      <c r="A92" s="7" t="s">
        <v>1380</v>
      </c>
      <c r="B92" s="8" t="s">
        <v>64</v>
      </c>
      <c r="C92" s="3">
        <v>33</v>
      </c>
      <c r="D92" s="75" t="s">
        <v>66</v>
      </c>
      <c r="E92" s="97" t="s">
        <v>1385</v>
      </c>
      <c r="F92" s="56" t="s">
        <v>4756</v>
      </c>
      <c r="G92" s="57">
        <v>0</v>
      </c>
      <c r="H92" s="57"/>
      <c r="I92" s="86"/>
      <c r="J92" s="59" t="s">
        <v>4756</v>
      </c>
      <c r="K92" s="58">
        <v>2</v>
      </c>
      <c r="L92" s="62">
        <v>69.026548672566449</v>
      </c>
      <c r="M92" s="88">
        <v>1.5499999999999998</v>
      </c>
    </row>
    <row r="93" spans="1:13">
      <c r="A93" s="7" t="s">
        <v>1558</v>
      </c>
      <c r="B93" s="8" t="s">
        <v>64</v>
      </c>
      <c r="C93" s="3">
        <v>61</v>
      </c>
      <c r="D93" s="75" t="s">
        <v>170</v>
      </c>
      <c r="E93" s="97" t="s">
        <v>1562</v>
      </c>
      <c r="F93" s="56"/>
      <c r="G93" s="57">
        <v>0</v>
      </c>
      <c r="H93" s="57"/>
      <c r="I93" s="86"/>
      <c r="J93" s="59"/>
      <c r="K93" s="58">
        <v>0</v>
      </c>
      <c r="L93" s="62"/>
      <c r="M93" s="88"/>
    </row>
    <row r="94" spans="1:13">
      <c r="A94" s="7" t="s">
        <v>993</v>
      </c>
      <c r="B94" s="8" t="s">
        <v>64</v>
      </c>
      <c r="C94" s="3">
        <v>82</v>
      </c>
      <c r="D94" s="75" t="s">
        <v>66</v>
      </c>
      <c r="E94" s="97" t="s">
        <v>998</v>
      </c>
      <c r="F94" s="56" t="s">
        <v>4756</v>
      </c>
      <c r="G94" s="57">
        <v>3</v>
      </c>
      <c r="H94" s="61">
        <v>77.966101694915224</v>
      </c>
      <c r="I94" s="86">
        <v>0.86596666666666666</v>
      </c>
      <c r="J94" s="59" t="s">
        <v>4756</v>
      </c>
      <c r="K94" s="58">
        <v>2</v>
      </c>
      <c r="L94" s="62">
        <v>91.15044247787624</v>
      </c>
      <c r="M94" s="88">
        <v>0.53981499999999993</v>
      </c>
    </row>
    <row r="95" spans="1:13">
      <c r="A95" s="7" t="s">
        <v>313</v>
      </c>
      <c r="B95" s="8" t="s">
        <v>64</v>
      </c>
      <c r="C95" s="3">
        <v>64</v>
      </c>
      <c r="D95" s="75" t="s">
        <v>66</v>
      </c>
      <c r="E95" s="97" t="s">
        <v>318</v>
      </c>
      <c r="F95" s="56" t="s">
        <v>4756</v>
      </c>
      <c r="G95" s="57">
        <v>2</v>
      </c>
      <c r="H95" s="61">
        <v>74.57627118644065</v>
      </c>
      <c r="I95" s="86">
        <v>1.0627499999999999</v>
      </c>
      <c r="J95" s="59" t="s">
        <v>4756</v>
      </c>
      <c r="K95" s="58">
        <v>1</v>
      </c>
      <c r="L95" s="62">
        <v>84.955752212389498</v>
      </c>
      <c r="M95" s="88">
        <v>0.77569999999999995</v>
      </c>
    </row>
    <row r="96" spans="1:13">
      <c r="A96" s="7" t="s">
        <v>3619</v>
      </c>
      <c r="B96" s="8" t="s">
        <v>64</v>
      </c>
      <c r="C96" s="3">
        <v>48</v>
      </c>
      <c r="D96" s="75" t="s">
        <v>66</v>
      </c>
      <c r="E96" s="97" t="s">
        <v>3624</v>
      </c>
      <c r="F96" s="56" t="s">
        <v>4756</v>
      </c>
      <c r="G96" s="57">
        <v>3</v>
      </c>
      <c r="H96" s="61">
        <v>72.881355932203363</v>
      </c>
      <c r="I96" s="86">
        <v>1.1179666666666668</v>
      </c>
      <c r="J96" s="59" t="s">
        <v>4756</v>
      </c>
      <c r="K96" s="58">
        <v>3</v>
      </c>
      <c r="L96" s="62">
        <v>79.646017699115149</v>
      </c>
      <c r="M96" s="88">
        <v>1.0623666666666667</v>
      </c>
    </row>
    <row r="97" spans="1:13">
      <c r="A97" s="7" t="s">
        <v>4414</v>
      </c>
      <c r="B97" s="8" t="s">
        <v>64</v>
      </c>
      <c r="C97" s="3">
        <v>47</v>
      </c>
      <c r="D97" s="75" t="s">
        <v>66</v>
      </c>
      <c r="E97" s="97" t="s">
        <v>4419</v>
      </c>
      <c r="F97" s="56" t="s">
        <v>4756</v>
      </c>
      <c r="G97" s="57">
        <v>0</v>
      </c>
      <c r="H97" s="61"/>
      <c r="I97" s="86"/>
      <c r="J97" s="59" t="s">
        <v>4756</v>
      </c>
      <c r="K97" s="58">
        <v>0</v>
      </c>
      <c r="L97" s="62"/>
      <c r="M97" s="88"/>
    </row>
    <row r="98" spans="1:13">
      <c r="A98" s="7" t="s">
        <v>2331</v>
      </c>
      <c r="B98" s="8" t="s">
        <v>64</v>
      </c>
      <c r="C98" s="3">
        <v>79</v>
      </c>
      <c r="D98" s="75" t="s">
        <v>170</v>
      </c>
      <c r="E98" s="97" t="s">
        <v>2335</v>
      </c>
      <c r="F98" s="56" t="s">
        <v>4756</v>
      </c>
      <c r="G98" s="57">
        <v>2</v>
      </c>
      <c r="H98" s="61">
        <v>95.762711864406739</v>
      </c>
      <c r="I98" s="86">
        <v>0.31860309999999997</v>
      </c>
      <c r="J98" s="59" t="s">
        <v>4756</v>
      </c>
      <c r="K98" s="58">
        <v>1</v>
      </c>
      <c r="L98" s="62">
        <v>100.00000000000016</v>
      </c>
      <c r="M98" s="88">
        <v>0.1885</v>
      </c>
    </row>
    <row r="99" spans="1:13">
      <c r="A99" s="7" t="s">
        <v>760</v>
      </c>
      <c r="B99" s="8" t="s">
        <v>64</v>
      </c>
      <c r="C99" s="3">
        <v>49</v>
      </c>
      <c r="D99" s="75" t="s">
        <v>66</v>
      </c>
      <c r="E99" s="97" t="s">
        <v>764</v>
      </c>
      <c r="F99" s="56" t="s">
        <v>4756</v>
      </c>
      <c r="G99" s="57">
        <v>3</v>
      </c>
      <c r="H99" s="61">
        <v>87.288135593220304</v>
      </c>
      <c r="I99" s="86">
        <v>0.53372333333333333</v>
      </c>
      <c r="J99" s="59" t="s">
        <v>4756</v>
      </c>
      <c r="K99" s="58">
        <v>1</v>
      </c>
      <c r="L99" s="62">
        <v>97.345132743362981</v>
      </c>
      <c r="M99" s="88">
        <v>0.38390000000000002</v>
      </c>
    </row>
    <row r="100" spans="1:13">
      <c r="A100" s="7" t="s">
        <v>3400</v>
      </c>
      <c r="B100" s="8" t="s">
        <v>64</v>
      </c>
      <c r="C100" s="3">
        <v>73</v>
      </c>
      <c r="D100" s="75" t="s">
        <v>9</v>
      </c>
      <c r="E100" s="97" t="s">
        <v>3407</v>
      </c>
      <c r="F100" s="56" t="s">
        <v>4756</v>
      </c>
      <c r="G100" s="57">
        <v>2</v>
      </c>
      <c r="H100" s="61">
        <v>79.661016949152511</v>
      </c>
      <c r="I100" s="86">
        <v>0.81895000000000007</v>
      </c>
      <c r="J100" s="59" t="s">
        <v>4756</v>
      </c>
      <c r="K100" s="58">
        <v>1</v>
      </c>
      <c r="L100" s="62">
        <v>76.991150442477974</v>
      </c>
      <c r="M100" s="88">
        <v>1.198</v>
      </c>
    </row>
    <row r="101" spans="1:13">
      <c r="A101" s="7" t="s">
        <v>1735</v>
      </c>
      <c r="B101" s="8" t="s">
        <v>304</v>
      </c>
      <c r="C101" s="3">
        <v>71</v>
      </c>
      <c r="D101" s="75" t="s">
        <v>66</v>
      </c>
      <c r="E101" s="97" t="s">
        <v>1740</v>
      </c>
      <c r="F101" s="56" t="s">
        <v>4756</v>
      </c>
      <c r="G101" s="57">
        <v>2</v>
      </c>
      <c r="H101" s="61">
        <v>84.745762711864373</v>
      </c>
      <c r="I101" s="86">
        <v>0.60099999999999998</v>
      </c>
      <c r="J101" s="59" t="s">
        <v>4756</v>
      </c>
      <c r="K101" s="58">
        <v>1</v>
      </c>
      <c r="L101" s="62">
        <v>66.371681415929274</v>
      </c>
      <c r="M101" s="88">
        <v>1.605</v>
      </c>
    </row>
    <row r="102" spans="1:13">
      <c r="A102" s="7" t="s">
        <v>4119</v>
      </c>
      <c r="B102" s="8" t="s">
        <v>64</v>
      </c>
      <c r="C102" s="3">
        <v>52</v>
      </c>
      <c r="D102" s="75" t="s">
        <v>66</v>
      </c>
      <c r="E102" s="97" t="s">
        <v>4124</v>
      </c>
      <c r="F102" s="56" t="s">
        <v>4756</v>
      </c>
      <c r="G102" s="57">
        <v>3</v>
      </c>
      <c r="H102" s="61">
        <v>88.135593220338947</v>
      </c>
      <c r="I102" s="86">
        <v>0.53190000000000004</v>
      </c>
      <c r="J102" s="59" t="s">
        <v>4756</v>
      </c>
      <c r="K102" s="58">
        <v>1</v>
      </c>
      <c r="L102" s="62">
        <v>96.46017699115059</v>
      </c>
      <c r="M102" s="88">
        <v>0.38519999999999999</v>
      </c>
    </row>
    <row r="103" spans="1:13">
      <c r="A103" s="7" t="s">
        <v>1111</v>
      </c>
      <c r="B103" s="8" t="s">
        <v>64</v>
      </c>
      <c r="C103" s="3">
        <v>52</v>
      </c>
      <c r="D103" s="75" t="s">
        <v>177</v>
      </c>
      <c r="E103" s="97" t="s">
        <v>1116</v>
      </c>
      <c r="F103" s="56" t="s">
        <v>4756</v>
      </c>
      <c r="G103" s="57">
        <v>1</v>
      </c>
      <c r="H103" s="61">
        <v>80.508474576271155</v>
      </c>
      <c r="I103" s="86">
        <v>0.75660000000000005</v>
      </c>
      <c r="J103" s="59"/>
      <c r="K103" s="58">
        <v>0</v>
      </c>
      <c r="L103" s="62"/>
      <c r="M103" s="88"/>
    </row>
    <row r="104" spans="1:13">
      <c r="A104" s="7" t="s">
        <v>4697</v>
      </c>
      <c r="B104" s="8" t="s">
        <v>64</v>
      </c>
      <c r="C104" s="63">
        <v>2</v>
      </c>
      <c r="D104" s="75" t="s">
        <v>15</v>
      </c>
      <c r="E104" s="97" t="s">
        <v>4702</v>
      </c>
      <c r="F104" s="56" t="s">
        <v>4756</v>
      </c>
      <c r="G104" s="57">
        <v>3</v>
      </c>
      <c r="H104" s="61">
        <v>90.677966101694878</v>
      </c>
      <c r="I104" s="86">
        <v>0.49140000000000006</v>
      </c>
      <c r="J104" s="59" t="s">
        <v>4756</v>
      </c>
      <c r="K104" s="58">
        <v>3</v>
      </c>
      <c r="L104" s="62">
        <v>86.725663716814282</v>
      </c>
      <c r="M104" s="88">
        <v>0.70690000000000008</v>
      </c>
    </row>
    <row r="105" spans="1:13">
      <c r="A105" s="7" t="s">
        <v>2526</v>
      </c>
      <c r="B105" s="8" t="s">
        <v>64</v>
      </c>
      <c r="C105" s="3">
        <v>59</v>
      </c>
      <c r="D105" s="75" t="s">
        <v>66</v>
      </c>
      <c r="E105" s="97" t="s">
        <v>2530</v>
      </c>
      <c r="F105" s="56" t="s">
        <v>4756</v>
      </c>
      <c r="G105" s="57">
        <v>3</v>
      </c>
      <c r="H105" s="61">
        <v>82.203389830508442</v>
      </c>
      <c r="I105" s="86">
        <v>0.71789273333333325</v>
      </c>
      <c r="J105" s="59" t="s">
        <v>4756</v>
      </c>
      <c r="K105" s="58">
        <v>2</v>
      </c>
      <c r="L105" s="62">
        <v>99.115044247787765</v>
      </c>
      <c r="M105" s="88">
        <v>0.27010000000000001</v>
      </c>
    </row>
    <row r="106" spans="1:13">
      <c r="A106" s="7" t="s">
        <v>3213</v>
      </c>
      <c r="B106" s="8" t="s">
        <v>64</v>
      </c>
      <c r="C106" s="3">
        <v>76</v>
      </c>
      <c r="D106" s="75" t="s">
        <v>66</v>
      </c>
      <c r="E106" s="97" t="s">
        <v>3217</v>
      </c>
      <c r="F106" s="56" t="s">
        <v>4756</v>
      </c>
      <c r="G106" s="57">
        <v>3</v>
      </c>
      <c r="H106" s="61">
        <v>55.08474576271184</v>
      </c>
      <c r="I106" s="86">
        <v>2.2167999999999997</v>
      </c>
      <c r="J106" s="59" t="s">
        <v>4756</v>
      </c>
      <c r="K106" s="58">
        <v>1</v>
      </c>
      <c r="L106" s="62">
        <v>54.867256637168182</v>
      </c>
      <c r="M106" s="88">
        <v>2.6909999999999998</v>
      </c>
    </row>
    <row r="107" spans="1:13">
      <c r="A107" s="7" t="s">
        <v>1855</v>
      </c>
      <c r="B107" s="8" t="s">
        <v>64</v>
      </c>
      <c r="C107" s="3">
        <v>37</v>
      </c>
      <c r="D107" s="75" t="s">
        <v>170</v>
      </c>
      <c r="E107" s="97" t="s">
        <v>1859</v>
      </c>
      <c r="F107" s="56" t="s">
        <v>4756</v>
      </c>
      <c r="G107" s="57">
        <v>1</v>
      </c>
      <c r="H107" s="61">
        <v>99.152542372881314</v>
      </c>
      <c r="I107" s="86">
        <v>0.1033</v>
      </c>
      <c r="J107" s="59" t="s">
        <v>4756</v>
      </c>
      <c r="K107" s="58">
        <v>1</v>
      </c>
      <c r="L107" s="62">
        <v>69.91150442477884</v>
      </c>
      <c r="M107" s="88">
        <v>1.4610000000000001</v>
      </c>
    </row>
    <row r="108" spans="1:13">
      <c r="A108" s="7" t="s">
        <v>4011</v>
      </c>
      <c r="B108" s="8" t="s">
        <v>64</v>
      </c>
      <c r="C108" s="3">
        <v>79</v>
      </c>
      <c r="D108" s="75" t="s">
        <v>66</v>
      </c>
      <c r="E108" s="97" t="s">
        <v>4016</v>
      </c>
      <c r="F108" s="56" t="s">
        <v>4756</v>
      </c>
      <c r="G108" s="57">
        <v>0</v>
      </c>
      <c r="H108" s="57"/>
      <c r="I108" s="86"/>
      <c r="J108" s="59"/>
      <c r="K108" s="58">
        <v>0</v>
      </c>
      <c r="L108" s="62"/>
      <c r="M108" s="88"/>
    </row>
    <row r="109" spans="1:13">
      <c r="A109" s="7" t="s">
        <v>3858</v>
      </c>
      <c r="B109" s="8" t="s">
        <v>64</v>
      </c>
      <c r="C109" s="3">
        <v>63</v>
      </c>
      <c r="D109" s="75" t="s">
        <v>170</v>
      </c>
      <c r="E109" s="97" t="s">
        <v>3863</v>
      </c>
      <c r="F109" s="56" t="s">
        <v>4755</v>
      </c>
      <c r="G109" s="57">
        <v>0</v>
      </c>
      <c r="H109" s="57"/>
      <c r="I109" s="86"/>
      <c r="J109" s="59" t="s">
        <v>4755</v>
      </c>
      <c r="K109" s="58">
        <v>1</v>
      </c>
      <c r="L109" s="62">
        <v>0.88495575221238942</v>
      </c>
      <c r="M109" s="88">
        <v>99.99</v>
      </c>
    </row>
    <row r="110" spans="1:13">
      <c r="A110" s="7" t="s">
        <v>2706</v>
      </c>
      <c r="B110" s="8" t="s">
        <v>64</v>
      </c>
      <c r="C110" s="63">
        <v>2</v>
      </c>
      <c r="D110" s="75" t="s">
        <v>15</v>
      </c>
      <c r="E110" s="97" t="s">
        <v>2710</v>
      </c>
      <c r="F110" s="56" t="s">
        <v>4755</v>
      </c>
      <c r="G110" s="57">
        <v>1</v>
      </c>
      <c r="H110" s="61">
        <v>4.2372881355932197</v>
      </c>
      <c r="I110" s="86">
        <v>96.88</v>
      </c>
      <c r="J110" s="59" t="s">
        <v>4755</v>
      </c>
      <c r="K110" s="58">
        <v>2</v>
      </c>
      <c r="L110" s="62">
        <v>2.6548672566371683</v>
      </c>
      <c r="M110" s="88">
        <v>99.97</v>
      </c>
    </row>
    <row r="111" spans="1:13">
      <c r="A111" s="7" t="s">
        <v>975</v>
      </c>
      <c r="B111" s="8" t="s">
        <v>64</v>
      </c>
      <c r="C111" s="3">
        <v>42</v>
      </c>
      <c r="D111" s="75" t="s">
        <v>66</v>
      </c>
      <c r="E111" s="97" t="s">
        <v>980</v>
      </c>
      <c r="F111" s="56" t="s">
        <v>4755</v>
      </c>
      <c r="G111" s="57">
        <v>0</v>
      </c>
      <c r="H111" s="61"/>
      <c r="I111" s="86"/>
      <c r="J111" s="59" t="s">
        <v>4755</v>
      </c>
      <c r="K111" s="58">
        <v>1</v>
      </c>
      <c r="L111" s="62">
        <v>3.5398230088495577</v>
      </c>
      <c r="M111" s="88">
        <v>99.94</v>
      </c>
    </row>
    <row r="112" spans="1:13">
      <c r="A112" s="7" t="s">
        <v>3703</v>
      </c>
      <c r="B112" s="8" t="s">
        <v>64</v>
      </c>
      <c r="C112" s="3">
        <v>62</v>
      </c>
      <c r="D112" s="75" t="s">
        <v>66</v>
      </c>
      <c r="E112" s="97" t="s">
        <v>3708</v>
      </c>
      <c r="F112" s="56" t="s">
        <v>4755</v>
      </c>
      <c r="G112" s="57">
        <v>1</v>
      </c>
      <c r="H112" s="61">
        <v>5.9322033898305069</v>
      </c>
      <c r="I112" s="86">
        <v>95.03</v>
      </c>
      <c r="J112" s="59" t="s">
        <v>4755</v>
      </c>
      <c r="K112" s="58">
        <v>1</v>
      </c>
      <c r="L112" s="62">
        <v>7.964601769911507</v>
      </c>
      <c r="M112" s="88">
        <v>92.94</v>
      </c>
    </row>
    <row r="113" spans="1:13">
      <c r="A113" s="7" t="s">
        <v>3306</v>
      </c>
      <c r="B113" s="8" t="s">
        <v>64</v>
      </c>
      <c r="C113" s="3">
        <v>75</v>
      </c>
      <c r="D113" s="75" t="s">
        <v>66</v>
      </c>
      <c r="E113" s="97" t="s">
        <v>3311</v>
      </c>
      <c r="F113" s="56" t="s">
        <v>4755</v>
      </c>
      <c r="G113" s="57">
        <v>0</v>
      </c>
      <c r="H113" s="57"/>
      <c r="I113" s="86"/>
      <c r="J113" s="59" t="s">
        <v>4755</v>
      </c>
      <c r="K113" s="58">
        <v>1</v>
      </c>
      <c r="L113" s="62">
        <v>10.619469026548677</v>
      </c>
      <c r="M113" s="88">
        <v>81.16</v>
      </c>
    </row>
    <row r="114" spans="1:13">
      <c r="A114" s="7" t="s">
        <v>3881</v>
      </c>
      <c r="B114" s="8" t="s">
        <v>64</v>
      </c>
      <c r="C114" s="3">
        <v>50</v>
      </c>
      <c r="D114" s="75" t="s">
        <v>170</v>
      </c>
      <c r="E114" s="97" t="s">
        <v>3889</v>
      </c>
      <c r="F114" s="56" t="s">
        <v>4757</v>
      </c>
      <c r="G114" s="57">
        <v>0</v>
      </c>
      <c r="H114" s="61"/>
      <c r="I114" s="86"/>
      <c r="J114" s="59" t="s">
        <v>4755</v>
      </c>
      <c r="K114" s="58">
        <v>1</v>
      </c>
      <c r="L114" s="62">
        <v>11.504424778761067</v>
      </c>
      <c r="M114" s="88">
        <v>78.91</v>
      </c>
    </row>
    <row r="115" spans="1:13">
      <c r="A115" s="7" t="s">
        <v>2912</v>
      </c>
      <c r="B115" s="8" t="s">
        <v>64</v>
      </c>
      <c r="C115" s="3">
        <v>63</v>
      </c>
      <c r="D115" s="75" t="s">
        <v>129</v>
      </c>
      <c r="E115" s="97" t="s">
        <v>2916</v>
      </c>
      <c r="F115" s="56" t="s">
        <v>4755</v>
      </c>
      <c r="G115" s="57">
        <v>1</v>
      </c>
      <c r="H115" s="61">
        <v>10.169491525423725</v>
      </c>
      <c r="I115" s="86">
        <v>85.05</v>
      </c>
      <c r="J115" s="59" t="s">
        <v>4755</v>
      </c>
      <c r="K115" s="58">
        <v>1</v>
      </c>
      <c r="L115" s="62">
        <v>12.389380530973456</v>
      </c>
      <c r="M115" s="88">
        <v>78.86</v>
      </c>
    </row>
    <row r="116" spans="1:13">
      <c r="A116" s="7" t="s">
        <v>74</v>
      </c>
      <c r="B116" s="8" t="s">
        <v>64</v>
      </c>
      <c r="C116" s="3">
        <v>69</v>
      </c>
      <c r="D116" s="75" t="s">
        <v>79</v>
      </c>
      <c r="E116" s="97" t="s">
        <v>80</v>
      </c>
      <c r="F116" s="56" t="s">
        <v>4756</v>
      </c>
      <c r="G116" s="57">
        <v>2</v>
      </c>
      <c r="H116" s="61">
        <v>16.101694915254232</v>
      </c>
      <c r="I116" s="86">
        <v>38.06</v>
      </c>
      <c r="J116" s="59" t="s">
        <v>4756</v>
      </c>
      <c r="K116" s="58">
        <v>1</v>
      </c>
      <c r="L116" s="62">
        <v>16.814159292035406</v>
      </c>
      <c r="M116" s="88">
        <v>34.200000000000003</v>
      </c>
    </row>
    <row r="117" spans="1:13">
      <c r="A117" s="7" t="s">
        <v>1420</v>
      </c>
      <c r="B117" s="8" t="s">
        <v>64</v>
      </c>
      <c r="C117" s="3">
        <v>45</v>
      </c>
      <c r="D117" s="75" t="s">
        <v>66</v>
      </c>
      <c r="E117" s="97" t="s">
        <v>1424</v>
      </c>
      <c r="F117" s="56" t="s">
        <v>4756</v>
      </c>
      <c r="G117" s="57">
        <v>1</v>
      </c>
      <c r="H117" s="61">
        <v>18.644067796610162</v>
      </c>
      <c r="I117" s="86">
        <v>25.65</v>
      </c>
      <c r="J117" s="59" t="s">
        <v>4756</v>
      </c>
      <c r="K117" s="58">
        <v>1</v>
      </c>
      <c r="L117" s="62">
        <v>18.584070796460182</v>
      </c>
      <c r="M117" s="88">
        <v>24.8</v>
      </c>
    </row>
    <row r="118" spans="1:13">
      <c r="A118" s="7" t="s">
        <v>3532</v>
      </c>
      <c r="B118" s="8" t="s">
        <v>64</v>
      </c>
      <c r="C118" s="3">
        <v>51</v>
      </c>
      <c r="D118" s="75" t="s">
        <v>66</v>
      </c>
      <c r="E118" s="97" t="s">
        <v>3537</v>
      </c>
      <c r="F118" s="56" t="s">
        <v>4756</v>
      </c>
      <c r="G118" s="57">
        <v>1</v>
      </c>
      <c r="H118" s="61">
        <v>20.33898305084745</v>
      </c>
      <c r="I118" s="86">
        <v>19.96</v>
      </c>
      <c r="J118" s="59" t="s">
        <v>4756</v>
      </c>
      <c r="K118" s="58">
        <v>1</v>
      </c>
      <c r="L118" s="62">
        <v>20.353982300884958</v>
      </c>
      <c r="M118" s="88">
        <v>19.16</v>
      </c>
    </row>
    <row r="119" spans="1:13">
      <c r="A119" s="7" t="s">
        <v>4610</v>
      </c>
      <c r="B119" s="8" t="s">
        <v>64</v>
      </c>
      <c r="C119" s="3">
        <v>61</v>
      </c>
      <c r="D119" s="75" t="s">
        <v>66</v>
      </c>
      <c r="E119" s="97" t="s">
        <v>4615</v>
      </c>
      <c r="F119" s="56" t="s">
        <v>4756</v>
      </c>
      <c r="G119" s="57">
        <v>1</v>
      </c>
      <c r="H119" s="61">
        <v>21.186440677966093</v>
      </c>
      <c r="I119" s="86">
        <v>17.329999999999998</v>
      </c>
      <c r="J119" s="59" t="s">
        <v>4756</v>
      </c>
      <c r="K119" s="58">
        <v>1</v>
      </c>
      <c r="L119" s="62">
        <v>21.238938053097346</v>
      </c>
      <c r="M119" s="88">
        <v>14.46</v>
      </c>
    </row>
    <row r="120" spans="1:13">
      <c r="A120" s="7" t="s">
        <v>460</v>
      </c>
      <c r="B120" s="8" t="s">
        <v>64</v>
      </c>
      <c r="C120" s="3">
        <v>57</v>
      </c>
      <c r="D120" s="75" t="s">
        <v>66</v>
      </c>
      <c r="E120" s="97" t="s">
        <v>465</v>
      </c>
      <c r="F120" s="56"/>
      <c r="G120" s="57">
        <v>0</v>
      </c>
      <c r="H120" s="57"/>
      <c r="I120" s="86"/>
      <c r="J120" s="59" t="s">
        <v>4756</v>
      </c>
      <c r="K120" s="58">
        <v>1</v>
      </c>
      <c r="L120" s="62">
        <v>22.123893805309734</v>
      </c>
      <c r="M120" s="88">
        <v>13.56</v>
      </c>
    </row>
    <row r="121" spans="1:13">
      <c r="A121" s="7" t="s">
        <v>4545</v>
      </c>
      <c r="B121" s="8" t="s">
        <v>64</v>
      </c>
      <c r="C121" s="3">
        <v>60</v>
      </c>
      <c r="D121" s="75" t="s">
        <v>170</v>
      </c>
      <c r="E121" s="97" t="s">
        <v>4550</v>
      </c>
      <c r="F121" s="56" t="s">
        <v>4756</v>
      </c>
      <c r="G121" s="57">
        <v>2</v>
      </c>
      <c r="H121" s="61">
        <v>26.271186440677955</v>
      </c>
      <c r="I121" s="86">
        <v>9.8335000000000008</v>
      </c>
      <c r="J121" s="59" t="s">
        <v>4756</v>
      </c>
      <c r="K121" s="58">
        <v>2</v>
      </c>
      <c r="L121" s="62">
        <v>26.548672566371675</v>
      </c>
      <c r="M121" s="88">
        <v>8.6125000000000007</v>
      </c>
    </row>
    <row r="122" spans="1:13">
      <c r="A122" s="7" t="s">
        <v>3532</v>
      </c>
      <c r="B122" s="8" t="s">
        <v>64</v>
      </c>
      <c r="C122" s="3">
        <v>52</v>
      </c>
      <c r="D122" s="75" t="s">
        <v>66</v>
      </c>
      <c r="E122" s="97" t="s">
        <v>3536</v>
      </c>
      <c r="F122" s="56" t="s">
        <v>4756</v>
      </c>
      <c r="G122" s="57">
        <v>2</v>
      </c>
      <c r="H122" s="61">
        <v>29.661016949152529</v>
      </c>
      <c r="I122" s="86">
        <v>7.3479999999999999</v>
      </c>
      <c r="J122" s="59" t="s">
        <v>4756</v>
      </c>
      <c r="K122" s="58">
        <v>1</v>
      </c>
      <c r="L122" s="62">
        <v>27.433628318584063</v>
      </c>
      <c r="M122" s="88">
        <v>8.1080000000000005</v>
      </c>
    </row>
    <row r="123" spans="1:13">
      <c r="A123" s="7" t="s">
        <v>776</v>
      </c>
      <c r="B123" s="8" t="s">
        <v>64</v>
      </c>
      <c r="C123" s="3">
        <v>72</v>
      </c>
      <c r="D123" s="75" t="s">
        <v>66</v>
      </c>
      <c r="E123" s="97" t="s">
        <v>781</v>
      </c>
      <c r="F123" s="56" t="s">
        <v>4756</v>
      </c>
      <c r="G123" s="57">
        <v>0</v>
      </c>
      <c r="H123" s="57"/>
      <c r="I123" s="86"/>
      <c r="J123" s="59" t="s">
        <v>4756</v>
      </c>
      <c r="K123" s="58">
        <v>1</v>
      </c>
      <c r="L123" s="62">
        <v>30.088495575221227</v>
      </c>
      <c r="M123" s="88">
        <v>6.8079999999999998</v>
      </c>
    </row>
    <row r="124" spans="1:13">
      <c r="A124" s="7" t="s">
        <v>2786</v>
      </c>
      <c r="B124" s="8" t="s">
        <v>64</v>
      </c>
      <c r="C124" s="3">
        <v>45</v>
      </c>
      <c r="D124" s="75" t="s">
        <v>15</v>
      </c>
      <c r="E124" s="97" t="s">
        <v>2791</v>
      </c>
      <c r="F124" s="56" t="s">
        <v>4756</v>
      </c>
      <c r="G124" s="57">
        <v>2</v>
      </c>
      <c r="H124" s="61">
        <v>27.118644067796598</v>
      </c>
      <c r="I124" s="86">
        <v>9.7134999999999998</v>
      </c>
      <c r="J124" s="59" t="s">
        <v>4756</v>
      </c>
      <c r="K124" s="58">
        <v>1</v>
      </c>
      <c r="L124" s="62">
        <v>30.973451327433615</v>
      </c>
      <c r="M124" s="88">
        <v>6.66</v>
      </c>
    </row>
    <row r="125" spans="1:13">
      <c r="A125" s="7" t="s">
        <v>3378</v>
      </c>
      <c r="B125" s="8" t="s">
        <v>64</v>
      </c>
      <c r="C125" s="3">
        <v>74</v>
      </c>
      <c r="D125" s="75" t="s">
        <v>170</v>
      </c>
      <c r="E125" s="97" t="s">
        <v>3383</v>
      </c>
      <c r="F125" s="56" t="s">
        <v>4756</v>
      </c>
      <c r="G125" s="57">
        <v>0</v>
      </c>
      <c r="H125" s="61"/>
      <c r="I125" s="86"/>
      <c r="J125" s="59" t="s">
        <v>4756</v>
      </c>
      <c r="K125" s="58">
        <v>1</v>
      </c>
      <c r="L125" s="62">
        <v>34.513274336283175</v>
      </c>
      <c r="M125" s="88">
        <v>5.9050000000000002</v>
      </c>
    </row>
    <row r="126" spans="1:13">
      <c r="A126" s="7" t="s">
        <v>2261</v>
      </c>
      <c r="B126" s="8" t="s">
        <v>64</v>
      </c>
      <c r="C126" s="3">
        <v>34</v>
      </c>
      <c r="D126" s="75" t="s">
        <v>66</v>
      </c>
      <c r="E126" s="97" t="s">
        <v>2268</v>
      </c>
      <c r="F126" s="56"/>
      <c r="G126" s="57">
        <v>0</v>
      </c>
      <c r="H126" s="57"/>
      <c r="I126" s="86"/>
      <c r="J126" s="59" t="s">
        <v>4756</v>
      </c>
      <c r="K126" s="58">
        <v>1</v>
      </c>
      <c r="L126" s="62">
        <v>38.053097345132741</v>
      </c>
      <c r="M126" s="88">
        <v>5.04</v>
      </c>
    </row>
    <row r="127" spans="1:13">
      <c r="A127" s="7" t="s">
        <v>1784</v>
      </c>
      <c r="B127" s="8" t="s">
        <v>64</v>
      </c>
      <c r="C127" s="3">
        <v>68</v>
      </c>
      <c r="D127" s="75" t="s">
        <v>652</v>
      </c>
      <c r="E127" s="97" t="s">
        <v>1789</v>
      </c>
      <c r="F127" s="56"/>
      <c r="G127" s="57">
        <v>0</v>
      </c>
      <c r="H127" s="57"/>
      <c r="I127" s="86"/>
      <c r="J127" s="59" t="s">
        <v>4756</v>
      </c>
      <c r="K127" s="58">
        <v>1</v>
      </c>
      <c r="L127" s="62">
        <v>39.823008849557525</v>
      </c>
      <c r="M127" s="88">
        <v>4.915</v>
      </c>
    </row>
    <row r="128" spans="1:13">
      <c r="A128" s="7" t="s">
        <v>3389</v>
      </c>
      <c r="B128" s="8" t="s">
        <v>64</v>
      </c>
      <c r="C128" s="3">
        <v>69</v>
      </c>
      <c r="D128" s="75" t="s">
        <v>15</v>
      </c>
      <c r="E128" s="97" t="s">
        <v>3393</v>
      </c>
      <c r="F128" s="56" t="s">
        <v>4756</v>
      </c>
      <c r="G128" s="57">
        <v>0</v>
      </c>
      <c r="H128" s="57"/>
      <c r="I128" s="86"/>
      <c r="J128" s="59" t="s">
        <v>4756</v>
      </c>
      <c r="K128" s="58">
        <v>1</v>
      </c>
      <c r="L128" s="62">
        <v>41.592920353982308</v>
      </c>
      <c r="M128" s="88">
        <v>4.5659999999999998</v>
      </c>
    </row>
    <row r="129" spans="1:13">
      <c r="A129" s="7" t="s">
        <v>1784</v>
      </c>
      <c r="B129" s="8" t="s">
        <v>64</v>
      </c>
      <c r="C129" s="3">
        <v>67</v>
      </c>
      <c r="D129" s="75" t="s">
        <v>170</v>
      </c>
      <c r="E129" s="97" t="s">
        <v>1788</v>
      </c>
      <c r="F129" s="56" t="s">
        <v>4756</v>
      </c>
      <c r="G129" s="57">
        <v>1</v>
      </c>
      <c r="H129" s="61">
        <v>39.830508474576256</v>
      </c>
      <c r="I129" s="86">
        <v>3.1970000000000001</v>
      </c>
      <c r="J129" s="59" t="s">
        <v>4756</v>
      </c>
      <c r="K129" s="58">
        <v>1</v>
      </c>
      <c r="L129" s="62">
        <v>43.362831858407091</v>
      </c>
      <c r="M129" s="88">
        <v>4.1760000000000002</v>
      </c>
    </row>
    <row r="130" spans="1:13">
      <c r="A130" s="7" t="s">
        <v>3400</v>
      </c>
      <c r="B130" s="8" t="s">
        <v>64</v>
      </c>
      <c r="C130" s="3">
        <v>53</v>
      </c>
      <c r="D130" s="75" t="s">
        <v>66</v>
      </c>
      <c r="E130" s="97" t="s">
        <v>3409</v>
      </c>
      <c r="F130" s="56"/>
      <c r="G130" s="57">
        <v>0</v>
      </c>
      <c r="H130" s="57"/>
      <c r="I130" s="86"/>
      <c r="J130" s="59" t="s">
        <v>4756</v>
      </c>
      <c r="K130" s="58">
        <v>1</v>
      </c>
      <c r="L130" s="62">
        <v>52.212389380531008</v>
      </c>
      <c r="M130" s="88">
        <v>2.8769999999999998</v>
      </c>
    </row>
    <row r="131" spans="1:13">
      <c r="A131" s="7" t="s">
        <v>1477</v>
      </c>
      <c r="B131" s="8" t="s">
        <v>64</v>
      </c>
      <c r="C131" s="3">
        <v>63</v>
      </c>
      <c r="D131" s="75" t="s">
        <v>66</v>
      </c>
      <c r="E131" s="97" t="s">
        <v>1481</v>
      </c>
      <c r="F131" s="56" t="s">
        <v>4756</v>
      </c>
      <c r="G131" s="57">
        <v>1</v>
      </c>
      <c r="H131" s="61">
        <v>49.152542372881335</v>
      </c>
      <c r="I131" s="86">
        <v>2.6520000000000001</v>
      </c>
      <c r="J131" s="59" t="s">
        <v>4756</v>
      </c>
      <c r="K131" s="58">
        <v>2</v>
      </c>
      <c r="L131" s="62">
        <v>62.831858407079707</v>
      </c>
      <c r="M131" s="88">
        <v>1.976</v>
      </c>
    </row>
    <row r="132" spans="1:13">
      <c r="A132" s="7" t="s">
        <v>3039</v>
      </c>
      <c r="B132" s="8" t="s">
        <v>64</v>
      </c>
      <c r="C132" s="3">
        <v>48</v>
      </c>
      <c r="D132" s="75" t="s">
        <v>15</v>
      </c>
      <c r="E132" s="97" t="s">
        <v>3044</v>
      </c>
      <c r="F132" s="56" t="s">
        <v>4756</v>
      </c>
      <c r="G132" s="57">
        <v>2</v>
      </c>
      <c r="H132" s="61">
        <v>59.322033898305058</v>
      </c>
      <c r="I132" s="86">
        <v>1.7635000000000001</v>
      </c>
      <c r="J132" s="59" t="s">
        <v>4756</v>
      </c>
      <c r="K132" s="58">
        <v>2</v>
      </c>
      <c r="L132" s="62">
        <v>65.486725663716882</v>
      </c>
      <c r="M132" s="88">
        <v>1.6160000000000001</v>
      </c>
    </row>
    <row r="133" spans="1:13">
      <c r="A133" s="7" t="s">
        <v>2853</v>
      </c>
      <c r="B133" s="8" t="s">
        <v>64</v>
      </c>
      <c r="C133" s="3">
        <v>68</v>
      </c>
      <c r="D133" s="75" t="s">
        <v>66</v>
      </c>
      <c r="E133" s="97" t="s">
        <v>2858</v>
      </c>
      <c r="F133" s="56" t="s">
        <v>4756</v>
      </c>
      <c r="G133" s="57">
        <v>1</v>
      </c>
      <c r="H133" s="61">
        <v>63.559322033898276</v>
      </c>
      <c r="I133" s="86">
        <v>1.56</v>
      </c>
      <c r="J133" s="59" t="s">
        <v>4756</v>
      </c>
      <c r="K133" s="58">
        <v>2</v>
      </c>
      <c r="L133" s="62">
        <v>70.796460176991232</v>
      </c>
      <c r="M133" s="88">
        <v>1.4535</v>
      </c>
    </row>
    <row r="134" spans="1:13">
      <c r="A134" s="7" t="s">
        <v>68</v>
      </c>
      <c r="B134" s="8" t="s">
        <v>64</v>
      </c>
      <c r="C134" s="3">
        <v>69</v>
      </c>
      <c r="D134" s="75" t="s">
        <v>66</v>
      </c>
      <c r="E134" s="97" t="s">
        <v>73</v>
      </c>
      <c r="F134" s="56" t="s">
        <v>4756</v>
      </c>
      <c r="G134" s="57">
        <v>2</v>
      </c>
      <c r="H134" s="61">
        <v>37.288135593220325</v>
      </c>
      <c r="I134" s="86">
        <v>3.5365000000000002</v>
      </c>
      <c r="J134" s="59" t="s">
        <v>4756</v>
      </c>
      <c r="K134" s="58">
        <v>1</v>
      </c>
      <c r="L134" s="62">
        <v>72.566371681416015</v>
      </c>
      <c r="M134" s="88">
        <v>1.3260000000000001</v>
      </c>
    </row>
    <row r="135" spans="1:13">
      <c r="A135" s="7" t="s">
        <v>2010</v>
      </c>
      <c r="B135" s="8" t="s">
        <v>64</v>
      </c>
      <c r="C135" s="3">
        <v>93</v>
      </c>
      <c r="D135" s="75" t="s">
        <v>652</v>
      </c>
      <c r="E135" s="97" t="s">
        <v>2014</v>
      </c>
      <c r="F135" s="56" t="s">
        <v>4756</v>
      </c>
      <c r="G135" s="57">
        <v>1</v>
      </c>
      <c r="H135" s="61">
        <v>78.813559322033868</v>
      </c>
      <c r="I135" s="86">
        <v>0.83879999999999999</v>
      </c>
      <c r="J135" s="59" t="s">
        <v>4756</v>
      </c>
      <c r="K135" s="58">
        <v>1</v>
      </c>
      <c r="L135" s="62">
        <v>85.84070796460189</v>
      </c>
      <c r="M135" s="88">
        <v>0.72550000000000003</v>
      </c>
    </row>
    <row r="136" spans="1:13">
      <c r="A136" s="7" t="s">
        <v>4692</v>
      </c>
      <c r="B136" s="8" t="s">
        <v>64</v>
      </c>
      <c r="C136" s="63">
        <v>2</v>
      </c>
      <c r="D136" s="75" t="s">
        <v>15</v>
      </c>
      <c r="E136" s="97" t="s">
        <v>4696</v>
      </c>
      <c r="F136" s="56" t="s">
        <v>4756</v>
      </c>
      <c r="G136" s="57">
        <v>2</v>
      </c>
      <c r="H136" s="61">
        <v>83.898305084745729</v>
      </c>
      <c r="I136" s="86">
        <v>0.63979999999999992</v>
      </c>
      <c r="J136" s="59" t="s">
        <v>4756</v>
      </c>
      <c r="K136" s="58">
        <v>2</v>
      </c>
      <c r="L136" s="62">
        <v>89.380530973451457</v>
      </c>
      <c r="M136" s="88">
        <v>0.60410000000000008</v>
      </c>
    </row>
    <row r="137" spans="1:13">
      <c r="A137" s="7" t="s">
        <v>1238</v>
      </c>
      <c r="B137" s="8" t="s">
        <v>64</v>
      </c>
      <c r="C137" s="3">
        <v>79</v>
      </c>
      <c r="D137" s="75" t="s">
        <v>170</v>
      </c>
      <c r="E137" s="97" t="s">
        <v>1243</v>
      </c>
      <c r="F137" s="56"/>
      <c r="G137" s="57">
        <v>0</v>
      </c>
      <c r="H137" s="57"/>
      <c r="I137" s="86"/>
      <c r="J137" s="59" t="s">
        <v>4756</v>
      </c>
      <c r="K137" s="58">
        <v>1</v>
      </c>
      <c r="L137" s="62">
        <v>92.920353982301023</v>
      </c>
      <c r="M137" s="88">
        <v>0.50590000000000002</v>
      </c>
    </row>
    <row r="138" spans="1:13">
      <c r="A138" s="7" t="s">
        <v>4687</v>
      </c>
      <c r="B138" s="8" t="s">
        <v>64</v>
      </c>
      <c r="C138" s="63">
        <v>2</v>
      </c>
      <c r="D138" s="75" t="s">
        <v>15</v>
      </c>
      <c r="E138" s="97" t="s">
        <v>4691</v>
      </c>
      <c r="F138" s="56" t="s">
        <v>4756</v>
      </c>
      <c r="G138" s="57">
        <v>1</v>
      </c>
      <c r="H138" s="61">
        <v>91.525423728813522</v>
      </c>
      <c r="I138" s="86">
        <v>0.46610000000000001</v>
      </c>
      <c r="J138" s="59" t="s">
        <v>4756</v>
      </c>
      <c r="K138" s="58">
        <v>1</v>
      </c>
      <c r="L138" s="62">
        <v>94.690265486725806</v>
      </c>
      <c r="M138" s="88">
        <v>0.495</v>
      </c>
    </row>
    <row r="139" spans="1:13">
      <c r="A139" s="7" t="s">
        <v>1022</v>
      </c>
      <c r="B139" s="8" t="s">
        <v>64</v>
      </c>
      <c r="C139" s="3">
        <v>22</v>
      </c>
      <c r="D139" s="75" t="s">
        <v>170</v>
      </c>
      <c r="E139" s="97" t="s">
        <v>1026</v>
      </c>
      <c r="F139" s="56" t="s">
        <v>4756</v>
      </c>
      <c r="G139" s="57">
        <v>0</v>
      </c>
      <c r="H139" s="61"/>
      <c r="I139" s="86"/>
      <c r="J139" s="59" t="s">
        <v>4756</v>
      </c>
      <c r="K139" s="58">
        <v>1</v>
      </c>
      <c r="L139" s="62">
        <v>95.575221238938198</v>
      </c>
      <c r="M139" s="88">
        <v>0.43469999999999998</v>
      </c>
    </row>
    <row r="140" spans="1:13">
      <c r="A140" s="7" t="s">
        <v>4724</v>
      </c>
      <c r="B140" s="8" t="s">
        <v>64</v>
      </c>
      <c r="C140" s="63">
        <v>2</v>
      </c>
      <c r="D140" s="75" t="s">
        <v>15</v>
      </c>
      <c r="E140" s="97" t="s">
        <v>4728</v>
      </c>
      <c r="F140" s="56"/>
      <c r="G140" s="57">
        <v>0</v>
      </c>
      <c r="H140" s="57"/>
      <c r="I140" s="86"/>
      <c r="J140" s="59" t="s">
        <v>4756</v>
      </c>
      <c r="K140" s="58">
        <v>1</v>
      </c>
      <c r="L140" s="62">
        <v>98.230088495575373</v>
      </c>
      <c r="M140" s="88">
        <v>0.35620000000000002</v>
      </c>
    </row>
    <row r="141" spans="1:13">
      <c r="A141" s="7" t="s">
        <v>3895</v>
      </c>
      <c r="B141" s="8" t="s">
        <v>64</v>
      </c>
      <c r="C141" s="3">
        <v>60</v>
      </c>
      <c r="D141" s="75" t="s">
        <v>15</v>
      </c>
      <c r="E141" s="97" t="s">
        <v>3900</v>
      </c>
      <c r="F141" s="56" t="s">
        <v>4755</v>
      </c>
      <c r="G141" s="57">
        <v>1</v>
      </c>
      <c r="H141" s="61">
        <v>1.6949152542372881</v>
      </c>
      <c r="I141" s="86">
        <v>99.99</v>
      </c>
      <c r="J141" s="59" t="s">
        <v>4755</v>
      </c>
      <c r="K141" s="58">
        <v>0</v>
      </c>
      <c r="L141" s="62"/>
      <c r="M141" s="88"/>
    </row>
    <row r="142" spans="1:13">
      <c r="A142" s="7" t="s">
        <v>4075</v>
      </c>
      <c r="B142" s="8" t="s">
        <v>304</v>
      </c>
      <c r="C142" s="3">
        <v>35</v>
      </c>
      <c r="D142" s="75" t="s">
        <v>15</v>
      </c>
      <c r="E142" s="97" t="s">
        <v>4080</v>
      </c>
      <c r="F142" s="56" t="s">
        <v>4755</v>
      </c>
      <c r="G142" s="57">
        <v>1</v>
      </c>
      <c r="H142" s="61">
        <v>3.3898305084745761</v>
      </c>
      <c r="I142" s="86">
        <v>99.44</v>
      </c>
      <c r="J142" s="59" t="s">
        <v>4755</v>
      </c>
      <c r="K142" s="58">
        <v>0</v>
      </c>
      <c r="L142" s="62"/>
      <c r="M142" s="88"/>
    </row>
    <row r="143" spans="1:13">
      <c r="A143" s="7" t="s">
        <v>2215</v>
      </c>
      <c r="B143" s="8" t="s">
        <v>64</v>
      </c>
      <c r="C143" s="3">
        <v>66</v>
      </c>
      <c r="D143" s="75" t="s">
        <v>231</v>
      </c>
      <c r="E143" s="97" t="s">
        <v>2220</v>
      </c>
      <c r="F143" s="56" t="s">
        <v>4755</v>
      </c>
      <c r="G143" s="57">
        <v>1</v>
      </c>
      <c r="H143" s="61">
        <v>7.6271186440677941</v>
      </c>
      <c r="I143" s="86">
        <v>92.49</v>
      </c>
      <c r="J143" s="59"/>
      <c r="K143" s="58">
        <v>0</v>
      </c>
      <c r="L143" s="62"/>
      <c r="M143" s="88"/>
    </row>
    <row r="144" spans="1:13">
      <c r="A144" s="7" t="s">
        <v>3196</v>
      </c>
      <c r="B144" s="8" t="s">
        <v>64</v>
      </c>
      <c r="C144" s="3">
        <v>64</v>
      </c>
      <c r="D144" s="75" t="s">
        <v>231</v>
      </c>
      <c r="E144" s="97" t="s">
        <v>3200</v>
      </c>
      <c r="F144" s="56" t="s">
        <v>4755</v>
      </c>
      <c r="G144" s="57">
        <v>1</v>
      </c>
      <c r="H144" s="61">
        <v>9.3220338983050812</v>
      </c>
      <c r="I144" s="86">
        <v>87.75</v>
      </c>
      <c r="J144" s="59" t="s">
        <v>4755</v>
      </c>
      <c r="K144" s="58">
        <v>0</v>
      </c>
      <c r="L144" s="62"/>
      <c r="M144" s="88"/>
    </row>
    <row r="145" spans="1:13">
      <c r="A145" s="7" t="s">
        <v>1204</v>
      </c>
      <c r="B145" s="8" t="s">
        <v>64</v>
      </c>
      <c r="C145" s="3">
        <v>112</v>
      </c>
      <c r="D145" s="75" t="s">
        <v>66</v>
      </c>
      <c r="E145" s="97" t="s">
        <v>1209</v>
      </c>
      <c r="F145" s="56" t="s">
        <v>4755</v>
      </c>
      <c r="G145" s="57">
        <v>1</v>
      </c>
      <c r="H145" s="61">
        <v>12.711864406779656</v>
      </c>
      <c r="I145" s="86">
        <v>67.48</v>
      </c>
      <c r="J145" s="59"/>
      <c r="K145" s="58">
        <v>0</v>
      </c>
      <c r="L145" s="62"/>
      <c r="M145" s="88"/>
    </row>
    <row r="146" spans="1:13">
      <c r="A146" s="7" t="s">
        <v>1427</v>
      </c>
      <c r="B146" s="8" t="s">
        <v>64</v>
      </c>
      <c r="C146" s="3">
        <v>84</v>
      </c>
      <c r="D146" s="75" t="s">
        <v>8</v>
      </c>
      <c r="E146" s="97" t="s">
        <v>1432</v>
      </c>
      <c r="F146" s="56" t="s">
        <v>4755</v>
      </c>
      <c r="G146" s="57">
        <v>1</v>
      </c>
      <c r="H146" s="61">
        <v>13.559322033898299</v>
      </c>
      <c r="I146" s="86">
        <v>62.23</v>
      </c>
      <c r="J146" s="59"/>
      <c r="K146" s="58">
        <v>0</v>
      </c>
      <c r="L146" s="62"/>
      <c r="M146" s="88"/>
    </row>
    <row r="147" spans="1:13">
      <c r="A147" s="7" t="s">
        <v>2504</v>
      </c>
      <c r="B147" s="8" t="s">
        <v>64</v>
      </c>
      <c r="C147" s="3">
        <v>68</v>
      </c>
      <c r="D147" s="75" t="s">
        <v>79</v>
      </c>
      <c r="E147" s="97" t="s">
        <v>2508</v>
      </c>
      <c r="F147" s="56" t="s">
        <v>4756</v>
      </c>
      <c r="G147" s="57">
        <v>1</v>
      </c>
      <c r="H147" s="61">
        <v>22.033898305084737</v>
      </c>
      <c r="I147" s="86">
        <v>12.95</v>
      </c>
      <c r="J147" s="59"/>
      <c r="K147" s="58">
        <v>0</v>
      </c>
      <c r="L147" s="62"/>
      <c r="M147" s="88"/>
    </row>
    <row r="148" spans="1:13">
      <c r="A148" s="7" t="s">
        <v>1778</v>
      </c>
      <c r="B148" s="8" t="s">
        <v>64</v>
      </c>
      <c r="C148" s="3">
        <v>53</v>
      </c>
      <c r="D148" s="75" t="s">
        <v>15</v>
      </c>
      <c r="E148" s="97" t="s">
        <v>1783</v>
      </c>
      <c r="F148" s="56" t="s">
        <v>4756</v>
      </c>
      <c r="G148" s="57">
        <v>1</v>
      </c>
      <c r="H148" s="61">
        <v>24.576271186440668</v>
      </c>
      <c r="I148" s="86">
        <v>10.1</v>
      </c>
      <c r="J148" s="59" t="s">
        <v>4756</v>
      </c>
      <c r="K148" s="58">
        <v>0</v>
      </c>
      <c r="L148" s="62"/>
      <c r="M148" s="88"/>
    </row>
    <row r="149" spans="1:13">
      <c r="A149" s="7" t="s">
        <v>1842</v>
      </c>
      <c r="B149" s="8" t="s">
        <v>64</v>
      </c>
      <c r="C149" s="3">
        <v>59</v>
      </c>
      <c r="D149" s="75" t="s">
        <v>177</v>
      </c>
      <c r="E149" s="97" t="s">
        <v>1847</v>
      </c>
      <c r="F149" s="56" t="s">
        <v>4756</v>
      </c>
      <c r="G149" s="57">
        <v>1</v>
      </c>
      <c r="H149" s="61">
        <v>31.355932203389816</v>
      </c>
      <c r="I149" s="86">
        <v>6.8579999999999997</v>
      </c>
      <c r="J149" s="59"/>
      <c r="K149" s="58">
        <v>0</v>
      </c>
      <c r="L149" s="62"/>
      <c r="M149" s="88"/>
    </row>
    <row r="150" spans="1:13">
      <c r="A150" s="7" t="s">
        <v>2480</v>
      </c>
      <c r="B150" s="8" t="s">
        <v>64</v>
      </c>
      <c r="C150" s="3">
        <v>65</v>
      </c>
      <c r="D150" s="75" t="s">
        <v>377</v>
      </c>
      <c r="E150" s="97" t="s">
        <v>2485</v>
      </c>
      <c r="F150" s="56" t="s">
        <v>4756</v>
      </c>
      <c r="G150" s="57">
        <v>1</v>
      </c>
      <c r="H150" s="61">
        <v>38.983050847457612</v>
      </c>
      <c r="I150" s="86">
        <v>3.452</v>
      </c>
      <c r="J150" s="59"/>
      <c r="K150" s="58">
        <v>0</v>
      </c>
      <c r="L150" s="62"/>
      <c r="M150" s="88"/>
    </row>
    <row r="151" spans="1:13">
      <c r="A151" s="7" t="s">
        <v>4125</v>
      </c>
      <c r="B151" s="8" t="s">
        <v>64</v>
      </c>
      <c r="C151" s="3">
        <v>50</v>
      </c>
      <c r="D151" s="75" t="s">
        <v>170</v>
      </c>
      <c r="E151" s="97" t="s">
        <v>4129</v>
      </c>
      <c r="F151" s="56" t="s">
        <v>4756</v>
      </c>
      <c r="G151" s="57">
        <v>1</v>
      </c>
      <c r="H151" s="61">
        <v>49.999999999999979</v>
      </c>
      <c r="I151" s="86">
        <v>2.5830000000000002</v>
      </c>
      <c r="J151" s="59" t="s">
        <v>4756</v>
      </c>
      <c r="K151" s="58">
        <v>0</v>
      </c>
      <c r="L151" s="62"/>
      <c r="M151" s="88"/>
    </row>
    <row r="152" spans="1:13">
      <c r="A152" s="7" t="s">
        <v>892</v>
      </c>
      <c r="B152" s="8" t="s">
        <v>64</v>
      </c>
      <c r="C152" s="3">
        <v>75</v>
      </c>
      <c r="D152" s="75" t="s">
        <v>15</v>
      </c>
      <c r="E152" s="97" t="s">
        <v>897</v>
      </c>
      <c r="F152" s="56" t="s">
        <v>4756</v>
      </c>
      <c r="G152" s="57">
        <v>1</v>
      </c>
      <c r="H152" s="61">
        <v>57.627118644067771</v>
      </c>
      <c r="I152" s="86">
        <v>1.8680000000000001</v>
      </c>
      <c r="J152" s="59" t="s">
        <v>4756</v>
      </c>
      <c r="K152" s="58">
        <v>0</v>
      </c>
      <c r="L152" s="62"/>
      <c r="M152" s="88"/>
    </row>
    <row r="153" spans="1:13">
      <c r="A153" s="7" t="s">
        <v>2774</v>
      </c>
      <c r="B153" s="8" t="s">
        <v>64</v>
      </c>
      <c r="C153" s="3">
        <v>75</v>
      </c>
      <c r="D153" s="75" t="s">
        <v>66</v>
      </c>
      <c r="E153" s="97" t="s">
        <v>2779</v>
      </c>
      <c r="F153" s="56" t="s">
        <v>4756</v>
      </c>
      <c r="G153" s="57">
        <v>1</v>
      </c>
      <c r="H153" s="61">
        <v>62.711864406779632</v>
      </c>
      <c r="I153" s="86">
        <v>1.629</v>
      </c>
      <c r="J153" s="59"/>
      <c r="K153" s="58">
        <v>0</v>
      </c>
      <c r="L153" s="62"/>
      <c r="M153" s="88"/>
    </row>
    <row r="154" spans="1:13">
      <c r="A154" s="7" t="s">
        <v>1368</v>
      </c>
      <c r="B154" s="8" t="s">
        <v>64</v>
      </c>
      <c r="C154" s="3">
        <v>62</v>
      </c>
      <c r="D154" s="75" t="s">
        <v>170</v>
      </c>
      <c r="E154" s="97" t="s">
        <v>1373</v>
      </c>
      <c r="F154" s="56" t="s">
        <v>4756</v>
      </c>
      <c r="G154" s="57">
        <v>2</v>
      </c>
      <c r="H154" s="61">
        <v>64.406779661016927</v>
      </c>
      <c r="I154" s="86">
        <v>1.4684999999999999</v>
      </c>
      <c r="J154" s="59" t="s">
        <v>4756</v>
      </c>
      <c r="K154" s="58">
        <v>0</v>
      </c>
      <c r="L154" s="62"/>
      <c r="M154" s="88"/>
    </row>
    <row r="155" spans="1:13">
      <c r="A155" s="7" t="s">
        <v>1667</v>
      </c>
      <c r="B155" s="8" t="s">
        <v>64</v>
      </c>
      <c r="C155" s="3">
        <v>47</v>
      </c>
      <c r="D155" s="75" t="s">
        <v>66</v>
      </c>
      <c r="E155" s="97" t="s">
        <v>1672</v>
      </c>
      <c r="F155" s="56" t="s">
        <v>4756</v>
      </c>
      <c r="G155" s="57">
        <v>2</v>
      </c>
      <c r="H155" s="61">
        <v>66.101694915254214</v>
      </c>
      <c r="I155" s="86">
        <v>1.4484499999999998</v>
      </c>
      <c r="J155" s="59" t="s">
        <v>4756</v>
      </c>
      <c r="K155" s="58">
        <v>0</v>
      </c>
      <c r="L155" s="62"/>
      <c r="M155" s="88"/>
    </row>
    <row r="156" spans="1:13">
      <c r="A156" s="7" t="s">
        <v>3175</v>
      </c>
      <c r="B156" s="8" t="s">
        <v>64</v>
      </c>
      <c r="C156" s="3">
        <v>72</v>
      </c>
      <c r="D156" s="75" t="s">
        <v>129</v>
      </c>
      <c r="E156" s="97" t="s">
        <v>3179</v>
      </c>
      <c r="F156" s="56" t="s">
        <v>4756</v>
      </c>
      <c r="G156" s="57">
        <v>1</v>
      </c>
      <c r="H156" s="61">
        <v>66.949152542372858</v>
      </c>
      <c r="I156" s="86">
        <v>1.347</v>
      </c>
      <c r="J156" s="59"/>
      <c r="K156" s="58">
        <v>0</v>
      </c>
      <c r="L156" s="62"/>
      <c r="M156" s="88"/>
    </row>
    <row r="157" spans="1:13">
      <c r="A157" s="7" t="s">
        <v>4180</v>
      </c>
      <c r="B157" s="8" t="s">
        <v>64</v>
      </c>
      <c r="C157" s="3">
        <v>59</v>
      </c>
      <c r="D157" s="75" t="s">
        <v>652</v>
      </c>
      <c r="E157" s="97" t="s">
        <v>4184</v>
      </c>
      <c r="F157" s="56" t="s">
        <v>4756</v>
      </c>
      <c r="G157" s="57">
        <v>2</v>
      </c>
      <c r="H157" s="61">
        <v>69.491525423728788</v>
      </c>
      <c r="I157" s="86">
        <v>1.2145000000000001</v>
      </c>
      <c r="J157" s="59"/>
      <c r="K157" s="58">
        <v>0</v>
      </c>
      <c r="L157" s="62"/>
      <c r="M157" s="88"/>
    </row>
    <row r="158" spans="1:13">
      <c r="A158" s="7" t="s">
        <v>4714</v>
      </c>
      <c r="B158" s="8" t="s">
        <v>64</v>
      </c>
      <c r="C158" s="63">
        <v>2</v>
      </c>
      <c r="D158" s="75" t="s">
        <v>15</v>
      </c>
      <c r="E158" s="97" t="s">
        <v>4718</v>
      </c>
      <c r="F158" s="56" t="s">
        <v>4756</v>
      </c>
      <c r="G158" s="57">
        <v>1</v>
      </c>
      <c r="H158" s="61">
        <v>70.338983050847432</v>
      </c>
      <c r="I158" s="86">
        <v>1.19</v>
      </c>
      <c r="J158" s="59"/>
      <c r="K158" s="58">
        <v>0</v>
      </c>
      <c r="L158" s="62"/>
      <c r="M158" s="88"/>
    </row>
    <row r="159" spans="1:13">
      <c r="A159" s="7" t="s">
        <v>1842</v>
      </c>
      <c r="B159" s="8" t="s">
        <v>64</v>
      </c>
      <c r="C159" s="3">
        <v>73</v>
      </c>
      <c r="D159" s="75" t="s">
        <v>129</v>
      </c>
      <c r="E159" s="97" t="s">
        <v>1849</v>
      </c>
      <c r="F159" s="56" t="s">
        <v>4756</v>
      </c>
      <c r="G159" s="57">
        <v>1</v>
      </c>
      <c r="H159" s="61">
        <v>71.186440677966075</v>
      </c>
      <c r="I159" s="86">
        <v>1.1759999999999999</v>
      </c>
      <c r="J159" s="59" t="s">
        <v>4756</v>
      </c>
      <c r="K159" s="58">
        <v>0</v>
      </c>
      <c r="L159" s="62"/>
      <c r="M159" s="88"/>
    </row>
    <row r="160" spans="1:13">
      <c r="A160" s="7" t="s">
        <v>672</v>
      </c>
      <c r="B160" s="8" t="s">
        <v>64</v>
      </c>
      <c r="C160" s="3">
        <v>68</v>
      </c>
      <c r="D160" s="75" t="s">
        <v>66</v>
      </c>
      <c r="E160" s="97" t="s">
        <v>676</v>
      </c>
      <c r="F160" s="56" t="s">
        <v>4756</v>
      </c>
      <c r="G160" s="57">
        <v>1</v>
      </c>
      <c r="H160" s="61">
        <v>72.033898305084719</v>
      </c>
      <c r="I160" s="86">
        <v>1.151</v>
      </c>
      <c r="J160" s="59" t="s">
        <v>4756</v>
      </c>
      <c r="K160" s="58">
        <v>0</v>
      </c>
      <c r="L160" s="62"/>
      <c r="M160" s="88"/>
    </row>
    <row r="161" spans="1:13">
      <c r="A161" s="7" t="s">
        <v>4675</v>
      </c>
      <c r="B161" s="8" t="s">
        <v>64</v>
      </c>
      <c r="C161" s="3">
        <v>84</v>
      </c>
      <c r="D161" s="75" t="s">
        <v>129</v>
      </c>
      <c r="E161" s="97" t="s">
        <v>4680</v>
      </c>
      <c r="F161" s="56" t="s">
        <v>4756</v>
      </c>
      <c r="G161" s="57">
        <v>1</v>
      </c>
      <c r="H161" s="61">
        <v>83.050847457627086</v>
      </c>
      <c r="I161" s="86">
        <v>0.66600000000000004</v>
      </c>
      <c r="J161" s="59"/>
      <c r="K161" s="58">
        <v>0</v>
      </c>
      <c r="L161" s="62"/>
      <c r="M161" s="88"/>
    </row>
    <row r="162" spans="1:13">
      <c r="A162" s="7" t="s">
        <v>2542</v>
      </c>
      <c r="B162" s="8" t="s">
        <v>64</v>
      </c>
      <c r="C162" s="3">
        <v>44</v>
      </c>
      <c r="D162" s="75" t="s">
        <v>15</v>
      </c>
      <c r="E162" s="97" t="s">
        <v>2547</v>
      </c>
      <c r="F162" s="56" t="s">
        <v>4756</v>
      </c>
      <c r="G162" s="57">
        <v>1</v>
      </c>
      <c r="H162" s="61">
        <v>94.067796610169452</v>
      </c>
      <c r="I162" s="86">
        <v>0.35139999999999999</v>
      </c>
      <c r="J162" s="59"/>
      <c r="K162" s="58">
        <v>0</v>
      </c>
      <c r="L162" s="62"/>
      <c r="M162" s="88"/>
    </row>
    <row r="163" spans="1:13">
      <c r="A163" s="7" t="s">
        <v>4569</v>
      </c>
      <c r="B163" s="8" t="s">
        <v>64</v>
      </c>
      <c r="C163" s="3">
        <v>87</v>
      </c>
      <c r="D163" s="75" t="s">
        <v>66</v>
      </c>
      <c r="E163" s="97" t="s">
        <v>4573</v>
      </c>
      <c r="F163" s="56" t="s">
        <v>4756</v>
      </c>
      <c r="G163" s="57">
        <v>1</v>
      </c>
      <c r="H163" s="61">
        <v>96.610169491525383</v>
      </c>
      <c r="I163" s="86">
        <v>0.28149999999999997</v>
      </c>
      <c r="J163" s="59" t="s">
        <v>4756</v>
      </c>
      <c r="K163" s="58">
        <v>0</v>
      </c>
      <c r="L163" s="62"/>
      <c r="M163" s="88"/>
    </row>
    <row r="164" spans="1:13">
      <c r="A164" s="7" t="s">
        <v>4251</v>
      </c>
      <c r="B164" s="8" t="s">
        <v>64</v>
      </c>
      <c r="C164" s="3">
        <v>64</v>
      </c>
      <c r="D164" s="75" t="s">
        <v>358</v>
      </c>
      <c r="E164" s="97" t="s">
        <v>4256</v>
      </c>
      <c r="F164" s="56" t="s">
        <v>4756</v>
      </c>
      <c r="G164" s="57">
        <v>2</v>
      </c>
      <c r="H164" s="61">
        <v>97.457627118644027</v>
      </c>
      <c r="I164" s="86">
        <v>0.26490000000000002</v>
      </c>
      <c r="J164" s="59" t="s">
        <v>4756</v>
      </c>
      <c r="K164" s="58">
        <v>0</v>
      </c>
      <c r="L164" s="62"/>
      <c r="M164" s="88"/>
    </row>
    <row r="165" spans="1:13">
      <c r="A165" s="7" t="s">
        <v>4408</v>
      </c>
      <c r="B165" s="8" t="s">
        <v>64</v>
      </c>
      <c r="C165" s="3">
        <v>43</v>
      </c>
      <c r="D165" s="75" t="s">
        <v>15</v>
      </c>
      <c r="E165" s="97" t="s">
        <v>4413</v>
      </c>
      <c r="F165" s="56" t="s">
        <v>4756</v>
      </c>
      <c r="G165" s="57">
        <v>1</v>
      </c>
      <c r="H165" s="61">
        <v>98.30508474576267</v>
      </c>
      <c r="I165" s="86">
        <v>0.18840000000000001</v>
      </c>
      <c r="J165" s="59"/>
      <c r="K165" s="58">
        <v>0</v>
      </c>
      <c r="L165" s="62"/>
      <c r="M165" s="88"/>
    </row>
    <row r="166" spans="1:13">
      <c r="A166" s="7" t="s">
        <v>1701</v>
      </c>
      <c r="B166" s="8" t="s">
        <v>64</v>
      </c>
      <c r="C166" s="3">
        <v>83</v>
      </c>
      <c r="D166" s="75" t="s">
        <v>66</v>
      </c>
      <c r="E166" s="97" t="s">
        <v>1706</v>
      </c>
      <c r="F166" s="56" t="s">
        <v>4756</v>
      </c>
      <c r="G166" s="57">
        <v>1</v>
      </c>
      <c r="H166" s="61">
        <v>99.999999999999957</v>
      </c>
      <c r="I166" s="86">
        <v>6.5240000000000003E-3</v>
      </c>
      <c r="J166" s="59" t="s">
        <v>4756</v>
      </c>
      <c r="K166" s="58">
        <v>0</v>
      </c>
      <c r="L166" s="62"/>
      <c r="M166" s="88"/>
    </row>
    <row r="167" spans="1:13">
      <c r="A167" s="7" t="s">
        <v>74</v>
      </c>
      <c r="B167" s="8" t="s">
        <v>64</v>
      </c>
      <c r="C167" s="3">
        <v>68</v>
      </c>
      <c r="D167" s="75" t="s">
        <v>66</v>
      </c>
      <c r="E167" s="97" t="s">
        <v>81</v>
      </c>
      <c r="F167" s="56"/>
      <c r="G167" s="57">
        <v>0</v>
      </c>
      <c r="H167" s="57"/>
      <c r="I167" s="86"/>
      <c r="J167" s="59" t="s">
        <v>4756</v>
      </c>
      <c r="K167" s="58">
        <v>0</v>
      </c>
      <c r="L167" s="62"/>
      <c r="M167" s="88"/>
    </row>
    <row r="168" spans="1:13">
      <c r="A168" s="7" t="s">
        <v>164</v>
      </c>
      <c r="B168" s="8" t="s">
        <v>64</v>
      </c>
      <c r="C168" s="3">
        <v>41</v>
      </c>
      <c r="D168" s="75" t="s">
        <v>170</v>
      </c>
      <c r="E168" s="97" t="s">
        <v>171</v>
      </c>
      <c r="F168" s="56"/>
      <c r="G168" s="57">
        <v>0</v>
      </c>
      <c r="H168" s="57"/>
      <c r="I168" s="86"/>
      <c r="J168" s="59" t="s">
        <v>4756</v>
      </c>
      <c r="K168" s="58">
        <v>0</v>
      </c>
      <c r="L168" s="62"/>
      <c r="M168" s="88"/>
    </row>
    <row r="169" spans="1:13">
      <c r="A169" s="7" t="s">
        <v>164</v>
      </c>
      <c r="B169" s="8" t="s">
        <v>64</v>
      </c>
      <c r="C169" s="3">
        <v>78</v>
      </c>
      <c r="D169" s="75" t="s">
        <v>66</v>
      </c>
      <c r="E169" s="97" t="s">
        <v>169</v>
      </c>
      <c r="F169" s="56" t="s">
        <v>4756</v>
      </c>
      <c r="G169" s="57">
        <v>0</v>
      </c>
      <c r="H169" s="57"/>
      <c r="I169" s="86"/>
      <c r="J169" s="59" t="s">
        <v>4756</v>
      </c>
      <c r="K169" s="58">
        <v>0</v>
      </c>
      <c r="L169" s="62"/>
      <c r="M169" s="88"/>
    </row>
    <row r="170" spans="1:13">
      <c r="A170" s="7" t="s">
        <v>179</v>
      </c>
      <c r="B170" s="8" t="s">
        <v>64</v>
      </c>
      <c r="C170" s="3">
        <v>47</v>
      </c>
      <c r="D170" s="75" t="s">
        <v>170</v>
      </c>
      <c r="E170" s="97" t="s">
        <v>184</v>
      </c>
      <c r="F170" s="56" t="s">
        <v>4756</v>
      </c>
      <c r="G170" s="57">
        <v>0</v>
      </c>
      <c r="H170" s="57"/>
      <c r="I170" s="86"/>
      <c r="J170" s="59" t="s">
        <v>4756</v>
      </c>
      <c r="K170" s="58">
        <v>0</v>
      </c>
      <c r="L170" s="62"/>
      <c r="M170" s="88"/>
    </row>
    <row r="171" spans="1:13">
      <c r="A171" s="7" t="s">
        <v>244</v>
      </c>
      <c r="B171" s="8" t="s">
        <v>64</v>
      </c>
      <c r="C171" s="3">
        <v>51</v>
      </c>
      <c r="D171" s="75" t="s">
        <v>66</v>
      </c>
      <c r="E171" s="97" t="s">
        <v>249</v>
      </c>
      <c r="F171" s="56"/>
      <c r="G171" s="57">
        <v>0</v>
      </c>
      <c r="H171" s="57"/>
      <c r="I171" s="86"/>
      <c r="J171" s="59"/>
      <c r="K171" s="58">
        <v>0</v>
      </c>
      <c r="L171" s="62"/>
      <c r="M171" s="88"/>
    </row>
    <row r="172" spans="1:13">
      <c r="A172" s="7" t="s">
        <v>271</v>
      </c>
      <c r="B172" s="8" t="s">
        <v>64</v>
      </c>
      <c r="C172" s="3">
        <v>88</v>
      </c>
      <c r="D172" s="75" t="s">
        <v>66</v>
      </c>
      <c r="E172" s="97" t="s">
        <v>276</v>
      </c>
      <c r="F172" s="56" t="s">
        <v>4756</v>
      </c>
      <c r="G172" s="57">
        <v>0</v>
      </c>
      <c r="H172" s="57"/>
      <c r="I172" s="86"/>
      <c r="J172" s="59"/>
      <c r="K172" s="58">
        <v>0</v>
      </c>
      <c r="L172" s="62"/>
      <c r="M172" s="88"/>
    </row>
    <row r="173" spans="1:13">
      <c r="A173" s="7" t="s">
        <v>325</v>
      </c>
      <c r="B173" s="8" t="s">
        <v>64</v>
      </c>
      <c r="C173" s="63">
        <v>1</v>
      </c>
      <c r="D173" s="75" t="s">
        <v>34</v>
      </c>
      <c r="E173" s="97" t="s">
        <v>330</v>
      </c>
      <c r="F173" s="56" t="s">
        <v>4755</v>
      </c>
      <c r="G173" s="57">
        <v>0</v>
      </c>
      <c r="H173" s="61"/>
      <c r="I173" s="86"/>
      <c r="J173" s="59"/>
      <c r="K173" s="58">
        <v>0</v>
      </c>
      <c r="L173" s="62"/>
      <c r="M173" s="88"/>
    </row>
    <row r="174" spans="1:13">
      <c r="A174" s="7" t="s">
        <v>331</v>
      </c>
      <c r="B174" s="8" t="s">
        <v>64</v>
      </c>
      <c r="C174" s="3">
        <v>58</v>
      </c>
      <c r="D174" s="75" t="s">
        <v>129</v>
      </c>
      <c r="E174" s="97" t="s">
        <v>336</v>
      </c>
      <c r="F174" s="56" t="s">
        <v>4756</v>
      </c>
      <c r="G174" s="57">
        <v>0</v>
      </c>
      <c r="H174" s="57"/>
      <c r="I174" s="86"/>
      <c r="J174" s="59" t="s">
        <v>4756</v>
      </c>
      <c r="K174" s="58">
        <v>0</v>
      </c>
      <c r="L174" s="62"/>
      <c r="M174" s="88"/>
    </row>
    <row r="175" spans="1:13">
      <c r="A175" s="7" t="s">
        <v>379</v>
      </c>
      <c r="B175" s="8" t="s">
        <v>64</v>
      </c>
      <c r="C175" s="63">
        <v>2</v>
      </c>
      <c r="D175" s="75" t="s">
        <v>15</v>
      </c>
      <c r="E175" s="97" t="s">
        <v>384</v>
      </c>
      <c r="F175" s="56"/>
      <c r="G175" s="57">
        <v>0</v>
      </c>
      <c r="H175" s="61"/>
      <c r="I175" s="86"/>
      <c r="J175" s="59"/>
      <c r="K175" s="58">
        <v>0</v>
      </c>
      <c r="L175" s="62"/>
      <c r="M175" s="88"/>
    </row>
    <row r="176" spans="1:13">
      <c r="A176" s="7" t="s">
        <v>396</v>
      </c>
      <c r="B176" s="8" t="s">
        <v>64</v>
      </c>
      <c r="C176" s="3">
        <v>41</v>
      </c>
      <c r="D176" s="75" t="s">
        <v>323</v>
      </c>
      <c r="E176" s="97" t="s">
        <v>401</v>
      </c>
      <c r="F176" s="56"/>
      <c r="G176" s="57">
        <v>0</v>
      </c>
      <c r="H176" s="61"/>
      <c r="I176" s="86"/>
      <c r="J176" s="59"/>
      <c r="K176" s="58">
        <v>0</v>
      </c>
      <c r="L176" s="62"/>
      <c r="M176" s="88"/>
    </row>
    <row r="177" spans="1:13">
      <c r="A177" s="7" t="s">
        <v>407</v>
      </c>
      <c r="B177" s="8" t="s">
        <v>64</v>
      </c>
      <c r="C177" s="3">
        <v>61</v>
      </c>
      <c r="D177" s="75" t="s">
        <v>129</v>
      </c>
      <c r="E177" s="97" t="s">
        <v>412</v>
      </c>
      <c r="F177" s="56" t="s">
        <v>4756</v>
      </c>
      <c r="G177" s="57">
        <v>0</v>
      </c>
      <c r="H177" s="57"/>
      <c r="I177" s="86"/>
      <c r="J177" s="59"/>
      <c r="K177" s="58">
        <v>0</v>
      </c>
      <c r="L177" s="62"/>
      <c r="M177" s="88"/>
    </row>
    <row r="178" spans="1:13">
      <c r="A178" s="7" t="s">
        <v>561</v>
      </c>
      <c r="B178" s="8" t="s">
        <v>64</v>
      </c>
      <c r="C178" s="3">
        <v>58</v>
      </c>
      <c r="D178" s="75" t="s">
        <v>358</v>
      </c>
      <c r="E178" s="97" t="s">
        <v>566</v>
      </c>
      <c r="F178" s="56" t="s">
        <v>4756</v>
      </c>
      <c r="G178" s="57">
        <v>0</v>
      </c>
      <c r="H178" s="57"/>
      <c r="I178" s="86"/>
      <c r="J178" s="59"/>
      <c r="K178" s="58">
        <v>0</v>
      </c>
      <c r="L178" s="62"/>
      <c r="M178" s="88"/>
    </row>
    <row r="179" spans="1:13">
      <c r="A179" s="7" t="s">
        <v>654</v>
      </c>
      <c r="B179" s="8" t="s">
        <v>64</v>
      </c>
      <c r="C179" s="3">
        <v>15</v>
      </c>
      <c r="D179" s="75" t="s">
        <v>66</v>
      </c>
      <c r="E179" s="97" t="s">
        <v>659</v>
      </c>
      <c r="F179" s="56"/>
      <c r="G179" s="57">
        <v>0</v>
      </c>
      <c r="H179" s="61"/>
      <c r="I179" s="86"/>
      <c r="J179" s="59"/>
      <c r="K179" s="58">
        <v>0</v>
      </c>
      <c r="L179" s="62"/>
      <c r="M179" s="88"/>
    </row>
    <row r="180" spans="1:13">
      <c r="A180" s="7" t="s">
        <v>666</v>
      </c>
      <c r="B180" s="8" t="s">
        <v>64</v>
      </c>
      <c r="C180" s="3">
        <v>61</v>
      </c>
      <c r="D180" s="75" t="s">
        <v>66</v>
      </c>
      <c r="E180" s="97" t="s">
        <v>671</v>
      </c>
      <c r="F180" s="56" t="s">
        <v>4755</v>
      </c>
      <c r="G180" s="57">
        <v>0</v>
      </c>
      <c r="H180" s="57"/>
      <c r="I180" s="86"/>
      <c r="J180" s="59"/>
      <c r="K180" s="58">
        <v>0</v>
      </c>
      <c r="L180" s="62"/>
      <c r="M180" s="88"/>
    </row>
    <row r="181" spans="1:13">
      <c r="A181" s="7" t="s">
        <v>711</v>
      </c>
      <c r="B181" s="8" t="s">
        <v>64</v>
      </c>
      <c r="C181" s="3">
        <v>44</v>
      </c>
      <c r="D181" s="75" t="s">
        <v>170</v>
      </c>
      <c r="E181" s="97" t="s">
        <v>716</v>
      </c>
      <c r="F181" s="56" t="s">
        <v>4755</v>
      </c>
      <c r="G181" s="57">
        <v>0</v>
      </c>
      <c r="H181" s="57"/>
      <c r="I181" s="86"/>
      <c r="J181" s="59"/>
      <c r="K181" s="58">
        <v>0</v>
      </c>
      <c r="L181" s="62"/>
      <c r="M181" s="88"/>
    </row>
    <row r="182" spans="1:13">
      <c r="A182" s="7" t="s">
        <v>728</v>
      </c>
      <c r="B182" s="8" t="s">
        <v>64</v>
      </c>
      <c r="C182" s="3">
        <v>66</v>
      </c>
      <c r="D182" s="75" t="s">
        <v>8</v>
      </c>
      <c r="E182" s="97" t="s">
        <v>733</v>
      </c>
      <c r="F182" s="56"/>
      <c r="G182" s="57">
        <v>0</v>
      </c>
      <c r="H182" s="57"/>
      <c r="I182" s="86"/>
      <c r="J182" s="59" t="s">
        <v>4756</v>
      </c>
      <c r="K182" s="58">
        <v>0</v>
      </c>
      <c r="L182" s="62"/>
      <c r="M182" s="88"/>
    </row>
    <row r="183" spans="1:13">
      <c r="A183" s="7" t="s">
        <v>874</v>
      </c>
      <c r="B183" s="8" t="s">
        <v>64</v>
      </c>
      <c r="C183" s="3">
        <v>77</v>
      </c>
      <c r="D183" s="75" t="s">
        <v>231</v>
      </c>
      <c r="E183" s="97" t="s">
        <v>879</v>
      </c>
      <c r="F183" s="56" t="s">
        <v>4756</v>
      </c>
      <c r="G183" s="57">
        <v>0</v>
      </c>
      <c r="H183" s="61"/>
      <c r="I183" s="86"/>
      <c r="J183" s="59" t="s">
        <v>4756</v>
      </c>
      <c r="K183" s="58">
        <v>0</v>
      </c>
      <c r="L183" s="62"/>
      <c r="M183" s="88"/>
    </row>
    <row r="184" spans="1:13">
      <c r="A184" s="7" t="s">
        <v>881</v>
      </c>
      <c r="B184" s="8" t="s">
        <v>64</v>
      </c>
      <c r="C184" s="3">
        <v>53</v>
      </c>
      <c r="D184" s="75" t="s">
        <v>15</v>
      </c>
      <c r="E184" s="97" t="s">
        <v>885</v>
      </c>
      <c r="F184" s="56" t="s">
        <v>4755</v>
      </c>
      <c r="G184" s="57">
        <v>0</v>
      </c>
      <c r="H184" s="57"/>
      <c r="I184" s="86"/>
      <c r="J184" s="59"/>
      <c r="K184" s="58">
        <v>0</v>
      </c>
      <c r="L184" s="62"/>
      <c r="M184" s="88"/>
    </row>
    <row r="185" spans="1:13">
      <c r="A185" s="7" t="s">
        <v>909</v>
      </c>
      <c r="B185" s="8" t="s">
        <v>64</v>
      </c>
      <c r="C185" s="63">
        <v>2</v>
      </c>
      <c r="D185" s="75" t="s">
        <v>15</v>
      </c>
      <c r="E185" s="97" t="s">
        <v>914</v>
      </c>
      <c r="F185" s="56"/>
      <c r="G185" s="57">
        <v>0</v>
      </c>
      <c r="H185" s="57"/>
      <c r="I185" s="86"/>
      <c r="J185" s="59" t="s">
        <v>4755</v>
      </c>
      <c r="K185" s="58">
        <v>0</v>
      </c>
      <c r="L185" s="62"/>
      <c r="M185" s="88"/>
    </row>
    <row r="186" spans="1:13">
      <c r="A186" s="7" t="s">
        <v>938</v>
      </c>
      <c r="B186" s="8" t="s">
        <v>64</v>
      </c>
      <c r="C186" s="3">
        <v>62</v>
      </c>
      <c r="D186" s="75" t="s">
        <v>170</v>
      </c>
      <c r="E186" s="97" t="s">
        <v>943</v>
      </c>
      <c r="F186" s="56" t="s">
        <v>4756</v>
      </c>
      <c r="G186" s="57">
        <v>0</v>
      </c>
      <c r="H186" s="61"/>
      <c r="I186" s="86"/>
      <c r="J186" s="59" t="s">
        <v>4756</v>
      </c>
      <c r="K186" s="58">
        <v>0</v>
      </c>
      <c r="L186" s="62"/>
      <c r="M186" s="88"/>
    </row>
    <row r="187" spans="1:13">
      <c r="A187" s="7" t="s">
        <v>1010</v>
      </c>
      <c r="B187" s="8" t="s">
        <v>64</v>
      </c>
      <c r="C187" s="3">
        <v>48</v>
      </c>
      <c r="D187" s="75" t="s">
        <v>66</v>
      </c>
      <c r="E187" s="97" t="s">
        <v>1015</v>
      </c>
      <c r="F187" s="56" t="s">
        <v>4756</v>
      </c>
      <c r="G187" s="57">
        <v>0</v>
      </c>
      <c r="H187" s="57"/>
      <c r="I187" s="86"/>
      <c r="J187" s="59" t="s">
        <v>4756</v>
      </c>
      <c r="K187" s="58">
        <v>0</v>
      </c>
      <c r="L187" s="62"/>
      <c r="M187" s="88"/>
    </row>
    <row r="188" spans="1:13">
      <c r="A188" s="7" t="s">
        <v>1027</v>
      </c>
      <c r="B188" s="8" t="s">
        <v>64</v>
      </c>
      <c r="C188" s="3">
        <v>19</v>
      </c>
      <c r="D188" s="75" t="s">
        <v>652</v>
      </c>
      <c r="E188" s="97" t="s">
        <v>1032</v>
      </c>
      <c r="F188" s="56" t="s">
        <v>4755</v>
      </c>
      <c r="G188" s="57">
        <v>0</v>
      </c>
      <c r="H188" s="61"/>
      <c r="I188" s="86"/>
      <c r="J188" s="59" t="s">
        <v>4755</v>
      </c>
      <c r="K188" s="58">
        <v>0</v>
      </c>
      <c r="L188" s="62"/>
      <c r="M188" s="88"/>
    </row>
    <row r="189" spans="1:13">
      <c r="A189" s="7" t="s">
        <v>1075</v>
      </c>
      <c r="B189" s="8" t="s">
        <v>64</v>
      </c>
      <c r="C189" s="3">
        <v>62</v>
      </c>
      <c r="D189" s="75" t="s">
        <v>177</v>
      </c>
      <c r="E189" s="97" t="s">
        <v>1080</v>
      </c>
      <c r="F189" s="56" t="s">
        <v>4756</v>
      </c>
      <c r="G189" s="57">
        <v>0</v>
      </c>
      <c r="H189" s="61"/>
      <c r="I189" s="86"/>
      <c r="J189" s="59"/>
      <c r="K189" s="58">
        <v>0</v>
      </c>
      <c r="L189" s="62"/>
      <c r="M189" s="88"/>
    </row>
    <row r="190" spans="1:13">
      <c r="A190" s="7" t="s">
        <v>1086</v>
      </c>
      <c r="B190" s="8" t="s">
        <v>64</v>
      </c>
      <c r="C190" s="3">
        <v>54</v>
      </c>
      <c r="D190" s="75" t="s">
        <v>1091</v>
      </c>
      <c r="E190" s="97" t="s">
        <v>1092</v>
      </c>
      <c r="F190" s="56" t="s">
        <v>4756</v>
      </c>
      <c r="G190" s="57">
        <v>0</v>
      </c>
      <c r="H190" s="57"/>
      <c r="I190" s="86"/>
      <c r="J190" s="59"/>
      <c r="K190" s="58">
        <v>0</v>
      </c>
      <c r="L190" s="62"/>
      <c r="M190" s="88"/>
    </row>
    <row r="191" spans="1:13">
      <c r="A191" s="7" t="s">
        <v>1105</v>
      </c>
      <c r="B191" s="8" t="s">
        <v>64</v>
      </c>
      <c r="C191" s="3">
        <v>50</v>
      </c>
      <c r="D191" s="75" t="s">
        <v>177</v>
      </c>
      <c r="E191" s="97" t="s">
        <v>1110</v>
      </c>
      <c r="F191" s="56" t="s">
        <v>4755</v>
      </c>
      <c r="G191" s="57">
        <v>0</v>
      </c>
      <c r="H191" s="57"/>
      <c r="I191" s="86"/>
      <c r="J191" s="59" t="s">
        <v>4755</v>
      </c>
      <c r="K191" s="58">
        <v>0</v>
      </c>
      <c r="L191" s="62"/>
      <c r="M191" s="88"/>
    </row>
    <row r="192" spans="1:13">
      <c r="A192" s="7" t="s">
        <v>1111</v>
      </c>
      <c r="B192" s="8" t="s">
        <v>64</v>
      </c>
      <c r="C192" s="3">
        <v>53</v>
      </c>
      <c r="D192" s="75" t="s">
        <v>652</v>
      </c>
      <c r="E192" s="97" t="s">
        <v>1117</v>
      </c>
      <c r="F192" s="56"/>
      <c r="G192" s="57">
        <v>0</v>
      </c>
      <c r="H192" s="57"/>
      <c r="I192" s="86"/>
      <c r="J192" s="59" t="s">
        <v>4756</v>
      </c>
      <c r="K192" s="58">
        <v>0</v>
      </c>
      <c r="L192" s="62"/>
      <c r="M192" s="88"/>
    </row>
    <row r="193" spans="1:13">
      <c r="A193" s="7" t="s">
        <v>1134</v>
      </c>
      <c r="B193" s="8" t="s">
        <v>64</v>
      </c>
      <c r="C193" s="3">
        <v>64</v>
      </c>
      <c r="D193" s="75" t="s">
        <v>170</v>
      </c>
      <c r="E193" s="97" t="s">
        <v>1139</v>
      </c>
      <c r="F193" s="56" t="s">
        <v>4756</v>
      </c>
      <c r="G193" s="57">
        <v>0</v>
      </c>
      <c r="H193" s="61"/>
      <c r="I193" s="86"/>
      <c r="J193" s="59" t="s">
        <v>4756</v>
      </c>
      <c r="K193" s="58">
        <v>0</v>
      </c>
      <c r="L193" s="62"/>
      <c r="M193" s="88"/>
    </row>
    <row r="194" spans="1:13">
      <c r="A194" s="7" t="s">
        <v>1134</v>
      </c>
      <c r="B194" s="8" t="s">
        <v>64</v>
      </c>
      <c r="C194" s="3">
        <v>65</v>
      </c>
      <c r="D194" s="75" t="s">
        <v>1091</v>
      </c>
      <c r="E194" s="97" t="s">
        <v>1140</v>
      </c>
      <c r="F194" s="56"/>
      <c r="G194" s="57">
        <v>0</v>
      </c>
      <c r="H194" s="57"/>
      <c r="I194" s="86"/>
      <c r="J194" s="59"/>
      <c r="K194" s="58">
        <v>0</v>
      </c>
      <c r="L194" s="62"/>
      <c r="M194" s="88"/>
    </row>
    <row r="195" spans="1:13">
      <c r="A195" s="7" t="s">
        <v>1163</v>
      </c>
      <c r="B195" s="8" t="s">
        <v>64</v>
      </c>
      <c r="C195" s="3">
        <v>26</v>
      </c>
      <c r="D195" s="75" t="s">
        <v>143</v>
      </c>
      <c r="E195" s="97" t="s">
        <v>1169</v>
      </c>
      <c r="F195" s="56" t="s">
        <v>4756</v>
      </c>
      <c r="G195" s="57">
        <v>0</v>
      </c>
      <c r="H195" s="57"/>
      <c r="I195" s="86"/>
      <c r="J195" s="59" t="s">
        <v>4756</v>
      </c>
      <c r="K195" s="58">
        <v>0</v>
      </c>
      <c r="L195" s="62"/>
      <c r="M195" s="88"/>
    </row>
    <row r="196" spans="1:13">
      <c r="A196" s="7" t="s">
        <v>1163</v>
      </c>
      <c r="B196" s="8" t="s">
        <v>64</v>
      </c>
      <c r="C196" s="3">
        <v>27</v>
      </c>
      <c r="D196" s="75" t="s">
        <v>66</v>
      </c>
      <c r="E196" s="97" t="s">
        <v>1170</v>
      </c>
      <c r="F196" s="56" t="s">
        <v>4755</v>
      </c>
      <c r="G196" s="57">
        <v>0</v>
      </c>
      <c r="H196" s="57"/>
      <c r="I196" s="86"/>
      <c r="J196" s="59" t="s">
        <v>4755</v>
      </c>
      <c r="K196" s="58">
        <v>0</v>
      </c>
      <c r="L196" s="62"/>
      <c r="M196" s="88"/>
    </row>
    <row r="197" spans="1:13">
      <c r="A197" s="7" t="s">
        <v>1163</v>
      </c>
      <c r="B197" s="8" t="s">
        <v>64</v>
      </c>
      <c r="C197" s="3">
        <v>29</v>
      </c>
      <c r="D197" s="75" t="s">
        <v>66</v>
      </c>
      <c r="E197" s="97" t="s">
        <v>1171</v>
      </c>
      <c r="F197" s="56"/>
      <c r="G197" s="57">
        <v>0</v>
      </c>
      <c r="H197" s="61"/>
      <c r="I197" s="86"/>
      <c r="J197" s="59"/>
      <c r="K197" s="58">
        <v>0</v>
      </c>
      <c r="L197" s="62"/>
      <c r="M197" s="88"/>
    </row>
    <row r="198" spans="1:13">
      <c r="A198" s="7" t="s">
        <v>1216</v>
      </c>
      <c r="B198" s="8" t="s">
        <v>64</v>
      </c>
      <c r="C198" s="3">
        <v>66</v>
      </c>
      <c r="D198" s="75" t="s">
        <v>15</v>
      </c>
      <c r="E198" s="97" t="s">
        <v>1220</v>
      </c>
      <c r="F198" s="56" t="s">
        <v>4755</v>
      </c>
      <c r="G198" s="57">
        <v>0</v>
      </c>
      <c r="H198" s="57"/>
      <c r="I198" s="86"/>
      <c r="J198" s="59"/>
      <c r="K198" s="58">
        <v>0</v>
      </c>
      <c r="L198" s="62"/>
      <c r="M198" s="88"/>
    </row>
    <row r="199" spans="1:13">
      <c r="A199" s="7" t="s">
        <v>1278</v>
      </c>
      <c r="B199" s="8" t="s">
        <v>64</v>
      </c>
      <c r="C199" s="3">
        <v>43</v>
      </c>
      <c r="D199" s="75" t="s">
        <v>652</v>
      </c>
      <c r="E199" s="97" t="s">
        <v>1286</v>
      </c>
      <c r="F199" s="56"/>
      <c r="G199" s="57">
        <v>0</v>
      </c>
      <c r="H199" s="57"/>
      <c r="I199" s="86"/>
      <c r="J199" s="59" t="s">
        <v>4756</v>
      </c>
      <c r="K199" s="58">
        <v>0</v>
      </c>
      <c r="L199" s="62"/>
      <c r="M199" s="88"/>
    </row>
    <row r="200" spans="1:13">
      <c r="A200" s="7" t="s">
        <v>1278</v>
      </c>
      <c r="B200" s="8" t="s">
        <v>64</v>
      </c>
      <c r="C200" s="3">
        <v>46</v>
      </c>
      <c r="D200" s="75" t="s">
        <v>358</v>
      </c>
      <c r="E200" s="97" t="s">
        <v>1285</v>
      </c>
      <c r="F200" s="56"/>
      <c r="G200" s="57">
        <v>0</v>
      </c>
      <c r="H200" s="57"/>
      <c r="I200" s="86"/>
      <c r="J200" s="59"/>
      <c r="K200" s="58">
        <v>0</v>
      </c>
      <c r="L200" s="62"/>
      <c r="M200" s="88"/>
    </row>
    <row r="201" spans="1:13">
      <c r="A201" s="7" t="s">
        <v>1278</v>
      </c>
      <c r="B201" s="8" t="s">
        <v>64</v>
      </c>
      <c r="C201" s="3">
        <v>49</v>
      </c>
      <c r="D201" s="75" t="s">
        <v>358</v>
      </c>
      <c r="E201" s="97" t="s">
        <v>1284</v>
      </c>
      <c r="F201" s="56" t="s">
        <v>4756</v>
      </c>
      <c r="G201" s="57">
        <v>0</v>
      </c>
      <c r="H201" s="57"/>
      <c r="I201" s="86"/>
      <c r="J201" s="59"/>
      <c r="K201" s="58">
        <v>0</v>
      </c>
      <c r="L201" s="62"/>
      <c r="M201" s="88"/>
    </row>
    <row r="202" spans="1:13">
      <c r="A202" s="7" t="s">
        <v>1293</v>
      </c>
      <c r="B202" s="8" t="s">
        <v>64</v>
      </c>
      <c r="C202" s="3">
        <v>70</v>
      </c>
      <c r="D202" s="75" t="s">
        <v>66</v>
      </c>
      <c r="E202" s="97" t="s">
        <v>1298</v>
      </c>
      <c r="F202" s="56" t="s">
        <v>4755</v>
      </c>
      <c r="G202" s="57">
        <v>0</v>
      </c>
      <c r="H202" s="57"/>
      <c r="I202" s="86"/>
      <c r="J202" s="59"/>
      <c r="K202" s="58">
        <v>0</v>
      </c>
      <c r="L202" s="62"/>
      <c r="M202" s="88"/>
    </row>
    <row r="203" spans="1:13">
      <c r="A203" s="7" t="s">
        <v>1310</v>
      </c>
      <c r="B203" s="8" t="s">
        <v>64</v>
      </c>
      <c r="C203" s="3">
        <v>50</v>
      </c>
      <c r="D203" s="75" t="s">
        <v>66</v>
      </c>
      <c r="E203" s="97" t="s">
        <v>1314</v>
      </c>
      <c r="F203" s="56" t="s">
        <v>4756</v>
      </c>
      <c r="G203" s="57">
        <v>0</v>
      </c>
      <c r="H203" s="61"/>
      <c r="I203" s="86"/>
      <c r="J203" s="59" t="s">
        <v>4756</v>
      </c>
      <c r="K203" s="58">
        <v>0</v>
      </c>
      <c r="L203" s="62"/>
      <c r="M203" s="88"/>
    </row>
    <row r="204" spans="1:13">
      <c r="A204" s="7" t="s">
        <v>1329</v>
      </c>
      <c r="B204" s="8" t="s">
        <v>64</v>
      </c>
      <c r="C204" s="3">
        <v>70</v>
      </c>
      <c r="D204" s="75" t="s">
        <v>66</v>
      </c>
      <c r="E204" s="97" t="s">
        <v>1333</v>
      </c>
      <c r="F204" s="56" t="s">
        <v>4756</v>
      </c>
      <c r="G204" s="57">
        <v>0</v>
      </c>
      <c r="H204" s="57"/>
      <c r="I204" s="86"/>
      <c r="J204" s="59" t="s">
        <v>4756</v>
      </c>
      <c r="K204" s="58">
        <v>0</v>
      </c>
      <c r="L204" s="62"/>
      <c r="M204" s="88"/>
    </row>
    <row r="205" spans="1:13">
      <c r="A205" s="7" t="s">
        <v>1433</v>
      </c>
      <c r="B205" s="8" t="s">
        <v>64</v>
      </c>
      <c r="C205" s="3">
        <v>36</v>
      </c>
      <c r="D205" s="75" t="s">
        <v>66</v>
      </c>
      <c r="E205" s="97" t="s">
        <v>1440</v>
      </c>
      <c r="F205" s="56" t="s">
        <v>4756</v>
      </c>
      <c r="G205" s="57">
        <v>0</v>
      </c>
      <c r="H205" s="57"/>
      <c r="I205" s="86"/>
      <c r="J205" s="59"/>
      <c r="K205" s="58">
        <v>0</v>
      </c>
      <c r="L205" s="62"/>
      <c r="M205" s="88"/>
    </row>
    <row r="206" spans="1:13">
      <c r="A206" s="7" t="s">
        <v>1526</v>
      </c>
      <c r="B206" s="8" t="s">
        <v>64</v>
      </c>
      <c r="C206" s="3">
        <v>57</v>
      </c>
      <c r="D206" s="75" t="s">
        <v>66</v>
      </c>
      <c r="E206" s="97" t="s">
        <v>1531</v>
      </c>
      <c r="F206" s="56" t="s">
        <v>4756</v>
      </c>
      <c r="G206" s="57">
        <v>0</v>
      </c>
      <c r="H206" s="57"/>
      <c r="I206" s="86"/>
      <c r="J206" s="59"/>
      <c r="K206" s="58">
        <v>0</v>
      </c>
      <c r="L206" s="62"/>
      <c r="M206" s="88"/>
    </row>
    <row r="207" spans="1:13">
      <c r="A207" s="7" t="s">
        <v>1526</v>
      </c>
      <c r="B207" s="8" t="s">
        <v>64</v>
      </c>
      <c r="C207" s="3">
        <v>71</v>
      </c>
      <c r="D207" s="75" t="s">
        <v>66</v>
      </c>
      <c r="E207" s="97" t="s">
        <v>1533</v>
      </c>
      <c r="F207" s="56" t="s">
        <v>4756</v>
      </c>
      <c r="G207" s="57">
        <v>0</v>
      </c>
      <c r="H207" s="57"/>
      <c r="I207" s="86"/>
      <c r="J207" s="59"/>
      <c r="K207" s="58">
        <v>0</v>
      </c>
      <c r="L207" s="62"/>
      <c r="M207" s="88"/>
    </row>
    <row r="208" spans="1:13">
      <c r="A208" s="7" t="s">
        <v>1552</v>
      </c>
      <c r="B208" s="8" t="s">
        <v>64</v>
      </c>
      <c r="C208" s="3">
        <v>49</v>
      </c>
      <c r="D208" s="75" t="s">
        <v>66</v>
      </c>
      <c r="E208" s="97" t="s">
        <v>1557</v>
      </c>
      <c r="F208" s="56"/>
      <c r="G208" s="57">
        <v>0</v>
      </c>
      <c r="H208" s="57"/>
      <c r="I208" s="86"/>
      <c r="J208" s="59" t="s">
        <v>4756</v>
      </c>
      <c r="K208" s="58">
        <v>0</v>
      </c>
      <c r="L208" s="62"/>
      <c r="M208" s="88"/>
    </row>
    <row r="209" spans="1:13">
      <c r="A209" s="7" t="s">
        <v>1563</v>
      </c>
      <c r="B209" s="8" t="s">
        <v>64</v>
      </c>
      <c r="C209" s="3">
        <v>73</v>
      </c>
      <c r="D209" s="75" t="s">
        <v>66</v>
      </c>
      <c r="E209" s="97" t="s">
        <v>1567</v>
      </c>
      <c r="F209" s="56"/>
      <c r="G209" s="57">
        <v>0</v>
      </c>
      <c r="H209" s="57"/>
      <c r="I209" s="86"/>
      <c r="J209" s="59"/>
      <c r="K209" s="58">
        <v>0</v>
      </c>
      <c r="L209" s="62"/>
      <c r="M209" s="88"/>
    </row>
    <row r="210" spans="1:13">
      <c r="A210" s="7" t="s">
        <v>1585</v>
      </c>
      <c r="B210" s="8" t="s">
        <v>64</v>
      </c>
      <c r="C210" s="3">
        <v>72</v>
      </c>
      <c r="D210" s="75" t="s">
        <v>66</v>
      </c>
      <c r="E210" s="97" t="s">
        <v>1589</v>
      </c>
      <c r="F210" s="56"/>
      <c r="G210" s="57">
        <v>0</v>
      </c>
      <c r="H210" s="57"/>
      <c r="I210" s="86"/>
      <c r="J210" s="59" t="s">
        <v>4756</v>
      </c>
      <c r="K210" s="58">
        <v>0</v>
      </c>
      <c r="L210" s="62"/>
      <c r="M210" s="88"/>
    </row>
    <row r="211" spans="1:13">
      <c r="A211" s="7" t="s">
        <v>1612</v>
      </c>
      <c r="B211" s="8" t="s">
        <v>64</v>
      </c>
      <c r="C211" s="3">
        <v>53</v>
      </c>
      <c r="D211" s="75" t="s">
        <v>170</v>
      </c>
      <c r="E211" s="97" t="s">
        <v>1617</v>
      </c>
      <c r="F211" s="56"/>
      <c r="G211" s="57">
        <v>0</v>
      </c>
      <c r="H211" s="61"/>
      <c r="I211" s="86"/>
      <c r="J211" s="59"/>
      <c r="K211" s="58">
        <v>0</v>
      </c>
      <c r="L211" s="62"/>
      <c r="M211" s="88"/>
    </row>
    <row r="212" spans="1:13">
      <c r="A212" s="7" t="s">
        <v>1633</v>
      </c>
      <c r="B212" s="8" t="s">
        <v>64</v>
      </c>
      <c r="C212" s="3">
        <v>56</v>
      </c>
      <c r="D212" s="75" t="s">
        <v>66</v>
      </c>
      <c r="E212" s="97" t="s">
        <v>1638</v>
      </c>
      <c r="F212" s="56" t="s">
        <v>4756</v>
      </c>
      <c r="G212" s="57">
        <v>0</v>
      </c>
      <c r="H212" s="61"/>
      <c r="I212" s="86"/>
      <c r="J212" s="59" t="s">
        <v>4756</v>
      </c>
      <c r="K212" s="58">
        <v>0</v>
      </c>
      <c r="L212" s="62"/>
      <c r="M212" s="88"/>
    </row>
    <row r="213" spans="1:13">
      <c r="A213" s="7" t="s">
        <v>1650</v>
      </c>
      <c r="B213" s="8" t="s">
        <v>64</v>
      </c>
      <c r="C213" s="3">
        <v>37</v>
      </c>
      <c r="D213" s="75" t="s">
        <v>170</v>
      </c>
      <c r="E213" s="97" t="s">
        <v>1654</v>
      </c>
      <c r="F213" s="56" t="s">
        <v>4756</v>
      </c>
      <c r="G213" s="57">
        <v>0</v>
      </c>
      <c r="H213" s="57"/>
      <c r="I213" s="86"/>
      <c r="J213" s="59"/>
      <c r="K213" s="58">
        <v>0</v>
      </c>
      <c r="L213" s="62"/>
      <c r="M213" s="88"/>
    </row>
    <row r="214" spans="1:13">
      <c r="A214" s="7" t="s">
        <v>1724</v>
      </c>
      <c r="B214" s="8" t="s">
        <v>64</v>
      </c>
      <c r="C214" s="3">
        <v>62</v>
      </c>
      <c r="D214" s="75" t="s">
        <v>129</v>
      </c>
      <c r="E214" s="97" t="s">
        <v>1729</v>
      </c>
      <c r="F214" s="56" t="s">
        <v>4756</v>
      </c>
      <c r="G214" s="57">
        <v>0</v>
      </c>
      <c r="H214" s="61"/>
      <c r="I214" s="86"/>
      <c r="J214" s="59" t="s">
        <v>4756</v>
      </c>
      <c r="K214" s="58">
        <v>0</v>
      </c>
      <c r="L214" s="62"/>
      <c r="M214" s="88"/>
    </row>
    <row r="215" spans="1:13">
      <c r="A215" s="7" t="s">
        <v>1763</v>
      </c>
      <c r="B215" s="8" t="s">
        <v>64</v>
      </c>
      <c r="C215" s="3">
        <v>15</v>
      </c>
      <c r="D215" s="75" t="s">
        <v>66</v>
      </c>
      <c r="E215" s="97" t="s">
        <v>1767</v>
      </c>
      <c r="F215" s="56" t="s">
        <v>4756</v>
      </c>
      <c r="G215" s="57">
        <v>0</v>
      </c>
      <c r="H215" s="61"/>
      <c r="I215" s="86"/>
      <c r="J215" s="59" t="s">
        <v>4756</v>
      </c>
      <c r="K215" s="58">
        <v>0</v>
      </c>
      <c r="L215" s="62"/>
      <c r="M215" s="88"/>
    </row>
    <row r="216" spans="1:13">
      <c r="A216" s="7" t="s">
        <v>1768</v>
      </c>
      <c r="B216" s="8" t="s">
        <v>64</v>
      </c>
      <c r="C216" s="3">
        <v>36</v>
      </c>
      <c r="D216" s="75" t="s">
        <v>15</v>
      </c>
      <c r="E216" s="97" t="s">
        <v>1772</v>
      </c>
      <c r="F216" s="56" t="s">
        <v>4756</v>
      </c>
      <c r="G216" s="57">
        <v>0</v>
      </c>
      <c r="H216" s="57"/>
      <c r="I216" s="86"/>
      <c r="J216" s="59"/>
      <c r="K216" s="58">
        <v>0</v>
      </c>
      <c r="L216" s="62"/>
      <c r="M216" s="88"/>
    </row>
    <row r="217" spans="1:13">
      <c r="A217" s="7" t="s">
        <v>1790</v>
      </c>
      <c r="B217" s="8" t="s">
        <v>64</v>
      </c>
      <c r="C217" s="3">
        <v>46</v>
      </c>
      <c r="D217" s="75" t="s">
        <v>15</v>
      </c>
      <c r="E217" s="97" t="s">
        <v>1795</v>
      </c>
      <c r="F217" s="56" t="s">
        <v>4755</v>
      </c>
      <c r="G217" s="57">
        <v>0</v>
      </c>
      <c r="H217" s="57"/>
      <c r="I217" s="86"/>
      <c r="J217" s="59"/>
      <c r="K217" s="58">
        <v>0</v>
      </c>
      <c r="L217" s="62"/>
      <c r="M217" s="88"/>
    </row>
    <row r="218" spans="1:13">
      <c r="A218" s="7" t="s">
        <v>1834</v>
      </c>
      <c r="B218" s="8" t="s">
        <v>64</v>
      </c>
      <c r="C218" s="3">
        <v>38</v>
      </c>
      <c r="D218" s="75" t="s">
        <v>66</v>
      </c>
      <c r="E218" s="97" t="s">
        <v>1841</v>
      </c>
      <c r="F218" s="56"/>
      <c r="G218" s="57">
        <v>0</v>
      </c>
      <c r="H218" s="57"/>
      <c r="I218" s="86"/>
      <c r="J218" s="59" t="s">
        <v>4756</v>
      </c>
      <c r="K218" s="58">
        <v>0</v>
      </c>
      <c r="L218" s="62"/>
      <c r="M218" s="88"/>
    </row>
    <row r="219" spans="1:13">
      <c r="A219" s="7" t="s">
        <v>1834</v>
      </c>
      <c r="B219" s="8" t="s">
        <v>64</v>
      </c>
      <c r="C219" s="3">
        <v>39</v>
      </c>
      <c r="D219" s="75" t="s">
        <v>66</v>
      </c>
      <c r="E219" s="97" t="s">
        <v>1839</v>
      </c>
      <c r="F219" s="56" t="s">
        <v>4756</v>
      </c>
      <c r="G219" s="57">
        <v>0</v>
      </c>
      <c r="H219" s="61"/>
      <c r="I219" s="86"/>
      <c r="J219" s="59" t="s">
        <v>4756</v>
      </c>
      <c r="K219" s="58">
        <v>0</v>
      </c>
      <c r="L219" s="62"/>
      <c r="M219" s="88"/>
    </row>
    <row r="220" spans="1:13">
      <c r="A220" s="7" t="s">
        <v>1834</v>
      </c>
      <c r="B220" s="8" t="s">
        <v>64</v>
      </c>
      <c r="C220" s="3">
        <v>40</v>
      </c>
      <c r="D220" s="75" t="s">
        <v>66</v>
      </c>
      <c r="E220" s="97" t="s">
        <v>1840</v>
      </c>
      <c r="F220" s="56"/>
      <c r="G220" s="57">
        <v>0</v>
      </c>
      <c r="H220" s="57"/>
      <c r="I220" s="86"/>
      <c r="J220" s="59" t="s">
        <v>4756</v>
      </c>
      <c r="K220" s="58">
        <v>0</v>
      </c>
      <c r="L220" s="62"/>
      <c r="M220" s="88"/>
    </row>
    <row r="221" spans="1:13">
      <c r="A221" s="7" t="s">
        <v>1884</v>
      </c>
      <c r="B221" s="8" t="s">
        <v>64</v>
      </c>
      <c r="C221" s="3">
        <v>48</v>
      </c>
      <c r="D221" s="75" t="s">
        <v>66</v>
      </c>
      <c r="E221" s="97" t="s">
        <v>1888</v>
      </c>
      <c r="F221" s="56" t="s">
        <v>4756</v>
      </c>
      <c r="G221" s="57">
        <v>0</v>
      </c>
      <c r="H221" s="57"/>
      <c r="I221" s="86"/>
      <c r="J221" s="59"/>
      <c r="K221" s="58">
        <v>0</v>
      </c>
      <c r="L221" s="62"/>
      <c r="M221" s="88"/>
    </row>
    <row r="222" spans="1:13">
      <c r="A222" s="7" t="s">
        <v>1912</v>
      </c>
      <c r="B222" s="8" t="s">
        <v>64</v>
      </c>
      <c r="C222" s="3">
        <v>56</v>
      </c>
      <c r="D222" s="75" t="s">
        <v>231</v>
      </c>
      <c r="E222" s="97" t="s">
        <v>1916</v>
      </c>
      <c r="F222" s="56" t="s">
        <v>4756</v>
      </c>
      <c r="G222" s="57">
        <v>0</v>
      </c>
      <c r="H222" s="57"/>
      <c r="I222" s="86"/>
      <c r="J222" s="59" t="s">
        <v>4756</v>
      </c>
      <c r="K222" s="58">
        <v>0</v>
      </c>
      <c r="L222" s="62"/>
      <c r="M222" s="88"/>
    </row>
    <row r="223" spans="1:13">
      <c r="A223" s="7" t="s">
        <v>1946</v>
      </c>
      <c r="B223" s="8" t="s">
        <v>64</v>
      </c>
      <c r="C223" s="3">
        <v>43</v>
      </c>
      <c r="D223" s="75" t="s">
        <v>66</v>
      </c>
      <c r="E223" s="97" t="s">
        <v>1951</v>
      </c>
      <c r="F223" s="56"/>
      <c r="G223" s="57">
        <v>0</v>
      </c>
      <c r="H223" s="57"/>
      <c r="I223" s="86"/>
      <c r="J223" s="59"/>
      <c r="K223" s="58">
        <v>0</v>
      </c>
      <c r="L223" s="62"/>
      <c r="M223" s="88"/>
    </row>
    <row r="224" spans="1:13">
      <c r="A224" s="7" t="s">
        <v>1980</v>
      </c>
      <c r="B224" s="8" t="s">
        <v>64</v>
      </c>
      <c r="C224" s="3">
        <v>50</v>
      </c>
      <c r="D224" s="75" t="s">
        <v>15</v>
      </c>
      <c r="E224" s="97" t="s">
        <v>1985</v>
      </c>
      <c r="F224" s="56" t="s">
        <v>4755</v>
      </c>
      <c r="G224" s="57">
        <v>0</v>
      </c>
      <c r="H224" s="61"/>
      <c r="I224" s="86"/>
      <c r="J224" s="59" t="s">
        <v>4755</v>
      </c>
      <c r="K224" s="58">
        <v>0</v>
      </c>
      <c r="L224" s="62"/>
      <c r="M224" s="88"/>
    </row>
    <row r="225" spans="1:13">
      <c r="A225" s="7" t="s">
        <v>1986</v>
      </c>
      <c r="B225" s="8" t="s">
        <v>64</v>
      </c>
      <c r="C225" s="3">
        <v>80</v>
      </c>
      <c r="D225" s="75" t="s">
        <v>15</v>
      </c>
      <c r="E225" s="97" t="s">
        <v>1991</v>
      </c>
      <c r="F225" s="56" t="s">
        <v>4756</v>
      </c>
      <c r="G225" s="57">
        <v>0</v>
      </c>
      <c r="H225" s="61"/>
      <c r="I225" s="86"/>
      <c r="J225" s="59"/>
      <c r="K225" s="58">
        <v>0</v>
      </c>
      <c r="L225" s="62"/>
      <c r="M225" s="88"/>
    </row>
    <row r="226" spans="1:13">
      <c r="A226" s="7" t="s">
        <v>2163</v>
      </c>
      <c r="B226" s="8" t="s">
        <v>64</v>
      </c>
      <c r="C226" s="3">
        <v>35</v>
      </c>
      <c r="D226" s="75" t="s">
        <v>170</v>
      </c>
      <c r="E226" s="97" t="s">
        <v>2167</v>
      </c>
      <c r="F226" s="56"/>
      <c r="G226" s="57">
        <v>0</v>
      </c>
      <c r="H226" s="57"/>
      <c r="I226" s="86"/>
      <c r="J226" s="59" t="s">
        <v>4756</v>
      </c>
      <c r="K226" s="58">
        <v>0</v>
      </c>
      <c r="L226" s="62"/>
      <c r="M226" s="88"/>
    </row>
    <row r="227" spans="1:13">
      <c r="A227" s="7" t="s">
        <v>2208</v>
      </c>
      <c r="B227" s="8" t="s">
        <v>64</v>
      </c>
      <c r="C227" s="3">
        <v>67</v>
      </c>
      <c r="D227" s="75" t="s">
        <v>652</v>
      </c>
      <c r="E227" s="97" t="s">
        <v>2214</v>
      </c>
      <c r="F227" s="56"/>
      <c r="G227" s="57">
        <v>0</v>
      </c>
      <c r="H227" s="61"/>
      <c r="I227" s="86"/>
      <c r="J227" s="59"/>
      <c r="K227" s="58">
        <v>0</v>
      </c>
      <c r="L227" s="62"/>
      <c r="M227" s="88"/>
    </row>
    <row r="228" spans="1:13">
      <c r="A228" s="7" t="s">
        <v>2208</v>
      </c>
      <c r="B228" s="8" t="s">
        <v>64</v>
      </c>
      <c r="C228" s="3">
        <v>68</v>
      </c>
      <c r="D228" s="75" t="s">
        <v>66</v>
      </c>
      <c r="E228" s="97" t="s">
        <v>2213</v>
      </c>
      <c r="F228" s="56" t="s">
        <v>4756</v>
      </c>
      <c r="G228" s="57">
        <v>0</v>
      </c>
      <c r="H228" s="57"/>
      <c r="I228" s="86"/>
      <c r="J228" s="59"/>
      <c r="K228" s="58">
        <v>0</v>
      </c>
      <c r="L228" s="62"/>
      <c r="M228" s="88"/>
    </row>
    <row r="229" spans="1:13">
      <c r="A229" s="7" t="s">
        <v>2261</v>
      </c>
      <c r="B229" s="8" t="s">
        <v>64</v>
      </c>
      <c r="C229" s="3">
        <v>73</v>
      </c>
      <c r="D229" s="75" t="s">
        <v>129</v>
      </c>
      <c r="E229" s="97" t="s">
        <v>2267</v>
      </c>
      <c r="F229" s="56" t="s">
        <v>4756</v>
      </c>
      <c r="G229" s="57">
        <v>0</v>
      </c>
      <c r="H229" s="57"/>
      <c r="I229" s="86"/>
      <c r="J229" s="59"/>
      <c r="K229" s="58">
        <v>0</v>
      </c>
      <c r="L229" s="62"/>
      <c r="M229" s="88"/>
    </row>
    <row r="230" spans="1:13">
      <c r="A230" s="7" t="s">
        <v>2292</v>
      </c>
      <c r="B230" s="8" t="s">
        <v>64</v>
      </c>
      <c r="C230" s="3">
        <v>57</v>
      </c>
      <c r="D230" s="75" t="s">
        <v>8</v>
      </c>
      <c r="E230" s="97" t="s">
        <v>2296</v>
      </c>
      <c r="F230" s="56"/>
      <c r="G230" s="57">
        <v>0</v>
      </c>
      <c r="H230" s="57"/>
      <c r="I230" s="86"/>
      <c r="J230" s="59"/>
      <c r="K230" s="58">
        <v>0</v>
      </c>
      <c r="L230" s="62"/>
      <c r="M230" s="88"/>
    </row>
    <row r="231" spans="1:13">
      <c r="A231" s="7" t="s">
        <v>2297</v>
      </c>
      <c r="B231" s="8" t="s">
        <v>64</v>
      </c>
      <c r="C231" s="3">
        <v>52</v>
      </c>
      <c r="D231" s="75" t="s">
        <v>66</v>
      </c>
      <c r="E231" s="97" t="s">
        <v>2302</v>
      </c>
      <c r="F231" s="56" t="s">
        <v>4756</v>
      </c>
      <c r="G231" s="57">
        <v>0</v>
      </c>
      <c r="H231" s="57"/>
      <c r="I231" s="86"/>
      <c r="J231" s="59" t="s">
        <v>4756</v>
      </c>
      <c r="K231" s="58">
        <v>0</v>
      </c>
      <c r="L231" s="62"/>
      <c r="M231" s="88"/>
    </row>
    <row r="232" spans="1:13">
      <c r="A232" s="7" t="s">
        <v>2303</v>
      </c>
      <c r="B232" s="8" t="s">
        <v>304</v>
      </c>
      <c r="C232" s="3">
        <v>49</v>
      </c>
      <c r="D232" s="75" t="s">
        <v>66</v>
      </c>
      <c r="E232" s="97" t="s">
        <v>2308</v>
      </c>
      <c r="F232" s="56"/>
      <c r="G232" s="57">
        <v>0</v>
      </c>
      <c r="H232" s="57"/>
      <c r="I232" s="86"/>
      <c r="J232" s="59"/>
      <c r="K232" s="58">
        <v>0</v>
      </c>
      <c r="L232" s="62"/>
      <c r="M232" s="88"/>
    </row>
    <row r="233" spans="1:13">
      <c r="A233" s="7" t="s">
        <v>2457</v>
      </c>
      <c r="B233" s="8" t="s">
        <v>64</v>
      </c>
      <c r="C233" s="3">
        <v>35</v>
      </c>
      <c r="D233" s="75" t="s">
        <v>170</v>
      </c>
      <c r="E233" s="97" t="s">
        <v>2462</v>
      </c>
      <c r="F233" s="56" t="s">
        <v>4756</v>
      </c>
      <c r="G233" s="57">
        <v>0</v>
      </c>
      <c r="H233" s="57"/>
      <c r="I233" s="86"/>
      <c r="J233" s="59" t="s">
        <v>4756</v>
      </c>
      <c r="K233" s="58">
        <v>0</v>
      </c>
      <c r="L233" s="62"/>
      <c r="M233" s="88"/>
    </row>
    <row r="234" spans="1:13">
      <c r="A234" s="7" t="s">
        <v>2576</v>
      </c>
      <c r="B234" s="8" t="s">
        <v>64</v>
      </c>
      <c r="C234" s="3">
        <v>50</v>
      </c>
      <c r="D234" s="75" t="s">
        <v>129</v>
      </c>
      <c r="E234" s="97" t="s">
        <v>2581</v>
      </c>
      <c r="F234" s="56" t="s">
        <v>4755</v>
      </c>
      <c r="G234" s="57">
        <v>0</v>
      </c>
      <c r="H234" s="57"/>
      <c r="I234" s="86"/>
      <c r="J234" s="59"/>
      <c r="K234" s="58">
        <v>0</v>
      </c>
      <c r="L234" s="62"/>
      <c r="M234" s="88"/>
    </row>
    <row r="235" spans="1:13">
      <c r="A235" s="7" t="s">
        <v>2647</v>
      </c>
      <c r="B235" s="8" t="s">
        <v>64</v>
      </c>
      <c r="C235" s="3">
        <v>78</v>
      </c>
      <c r="D235" s="75" t="s">
        <v>66</v>
      </c>
      <c r="E235" s="97" t="s">
        <v>2652</v>
      </c>
      <c r="F235" s="56"/>
      <c r="G235" s="57">
        <v>0</v>
      </c>
      <c r="H235" s="57"/>
      <c r="I235" s="86"/>
      <c r="J235" s="59" t="s">
        <v>4756</v>
      </c>
      <c r="K235" s="58">
        <v>0</v>
      </c>
      <c r="L235" s="62"/>
      <c r="M235" s="88"/>
    </row>
    <row r="236" spans="1:13">
      <c r="A236" s="7" t="s">
        <v>2810</v>
      </c>
      <c r="B236" s="8" t="s">
        <v>64</v>
      </c>
      <c r="C236" s="3">
        <v>57</v>
      </c>
      <c r="D236" s="75" t="s">
        <v>129</v>
      </c>
      <c r="E236" s="97" t="s">
        <v>2814</v>
      </c>
      <c r="F236" s="56" t="s">
        <v>4756</v>
      </c>
      <c r="G236" s="57">
        <v>0</v>
      </c>
      <c r="H236" s="57"/>
      <c r="I236" s="86"/>
      <c r="J236" s="59"/>
      <c r="K236" s="58">
        <v>0</v>
      </c>
      <c r="L236" s="62"/>
      <c r="M236" s="88"/>
    </row>
    <row r="237" spans="1:13">
      <c r="A237" s="7" t="s">
        <v>2810</v>
      </c>
      <c r="B237" s="8" t="s">
        <v>64</v>
      </c>
      <c r="C237" s="3">
        <v>60</v>
      </c>
      <c r="D237" s="75" t="s">
        <v>66</v>
      </c>
      <c r="E237" s="97" t="s">
        <v>2816</v>
      </c>
      <c r="F237" s="56" t="s">
        <v>4756</v>
      </c>
      <c r="G237" s="57">
        <v>0</v>
      </c>
      <c r="H237" s="57"/>
      <c r="I237" s="86"/>
      <c r="J237" s="59" t="s">
        <v>4756</v>
      </c>
      <c r="K237" s="58">
        <v>0</v>
      </c>
      <c r="L237" s="62"/>
      <c r="M237" s="88"/>
    </row>
    <row r="238" spans="1:13">
      <c r="A238" s="7" t="s">
        <v>2829</v>
      </c>
      <c r="B238" s="8" t="s">
        <v>64</v>
      </c>
      <c r="C238" s="3">
        <v>51</v>
      </c>
      <c r="D238" s="75" t="s">
        <v>66</v>
      </c>
      <c r="E238" s="97" t="s">
        <v>2834</v>
      </c>
      <c r="F238" s="56" t="s">
        <v>4756</v>
      </c>
      <c r="G238" s="57">
        <v>0</v>
      </c>
      <c r="H238" s="61"/>
      <c r="I238" s="86"/>
      <c r="J238" s="59"/>
      <c r="K238" s="58">
        <v>0</v>
      </c>
      <c r="L238" s="62"/>
      <c r="M238" s="88"/>
    </row>
    <row r="239" spans="1:13">
      <c r="A239" s="7" t="s">
        <v>2860</v>
      </c>
      <c r="B239" s="8" t="s">
        <v>64</v>
      </c>
      <c r="C239" s="3">
        <v>35</v>
      </c>
      <c r="D239" s="75" t="s">
        <v>323</v>
      </c>
      <c r="E239" s="97" t="s">
        <v>2864</v>
      </c>
      <c r="F239" s="56" t="s">
        <v>4755</v>
      </c>
      <c r="G239" s="57">
        <v>0</v>
      </c>
      <c r="H239" s="57"/>
      <c r="I239" s="86"/>
      <c r="J239" s="59"/>
      <c r="K239" s="58">
        <v>0</v>
      </c>
      <c r="L239" s="62"/>
      <c r="M239" s="88"/>
    </row>
    <row r="240" spans="1:13">
      <c r="A240" s="7" t="s">
        <v>2865</v>
      </c>
      <c r="B240" s="8" t="s">
        <v>64</v>
      </c>
      <c r="C240" s="3">
        <v>75</v>
      </c>
      <c r="D240" s="75" t="s">
        <v>66</v>
      </c>
      <c r="E240" s="97" t="s">
        <v>2868</v>
      </c>
      <c r="F240" s="56" t="s">
        <v>4756</v>
      </c>
      <c r="G240" s="57">
        <v>0</v>
      </c>
      <c r="H240" s="61"/>
      <c r="I240" s="86"/>
      <c r="J240" s="59"/>
      <c r="K240" s="58">
        <v>0</v>
      </c>
      <c r="L240" s="62"/>
      <c r="M240" s="88"/>
    </row>
    <row r="241" spans="1:13">
      <c r="A241" s="7" t="s">
        <v>2967</v>
      </c>
      <c r="B241" s="8" t="s">
        <v>64</v>
      </c>
      <c r="C241" s="3">
        <v>53</v>
      </c>
      <c r="D241" s="75" t="s">
        <v>129</v>
      </c>
      <c r="E241" s="97" t="s">
        <v>2972</v>
      </c>
      <c r="F241" s="56" t="s">
        <v>4756</v>
      </c>
      <c r="G241" s="57">
        <v>0</v>
      </c>
      <c r="H241" s="61"/>
      <c r="I241" s="86"/>
      <c r="J241" s="59"/>
      <c r="K241" s="58">
        <v>0</v>
      </c>
      <c r="L241" s="62"/>
      <c r="M241" s="88"/>
    </row>
    <row r="242" spans="1:13">
      <c r="A242" s="7" t="s">
        <v>3008</v>
      </c>
      <c r="B242" s="8" t="s">
        <v>304</v>
      </c>
      <c r="C242" s="3">
        <v>91</v>
      </c>
      <c r="D242" s="75" t="s">
        <v>8</v>
      </c>
      <c r="E242" s="97" t="s">
        <v>3016</v>
      </c>
      <c r="F242" s="56"/>
      <c r="G242" s="57">
        <v>0</v>
      </c>
      <c r="H242" s="57"/>
      <c r="I242" s="86"/>
      <c r="J242" s="59"/>
      <c r="K242" s="58">
        <v>0</v>
      </c>
      <c r="L242" s="62"/>
      <c r="M242" s="88"/>
    </row>
    <row r="243" spans="1:13">
      <c r="A243" s="7" t="s">
        <v>3008</v>
      </c>
      <c r="B243" s="8" t="s">
        <v>304</v>
      </c>
      <c r="C243" s="3">
        <v>93</v>
      </c>
      <c r="D243" s="75" t="s">
        <v>652</v>
      </c>
      <c r="E243" s="97" t="s">
        <v>3014</v>
      </c>
      <c r="F243" s="56" t="s">
        <v>4756</v>
      </c>
      <c r="G243" s="57">
        <v>0</v>
      </c>
      <c r="H243" s="57"/>
      <c r="I243" s="86"/>
      <c r="J243" s="59"/>
      <c r="K243" s="58">
        <v>0</v>
      </c>
      <c r="L243" s="62"/>
      <c r="M243" s="88"/>
    </row>
    <row r="244" spans="1:13">
      <c r="A244" s="7" t="s">
        <v>3034</v>
      </c>
      <c r="B244" s="8" t="s">
        <v>64</v>
      </c>
      <c r="C244" s="3">
        <v>46</v>
      </c>
      <c r="D244" s="75" t="s">
        <v>66</v>
      </c>
      <c r="E244" s="97" t="s">
        <v>3038</v>
      </c>
      <c r="F244" s="56"/>
      <c r="G244" s="57">
        <v>0</v>
      </c>
      <c r="H244" s="61"/>
      <c r="I244" s="86"/>
      <c r="J244" s="59" t="s">
        <v>4755</v>
      </c>
      <c r="K244" s="58">
        <v>0</v>
      </c>
      <c r="L244" s="62"/>
      <c r="M244" s="88"/>
    </row>
    <row r="245" spans="1:13">
      <c r="A245" s="7" t="s">
        <v>3050</v>
      </c>
      <c r="B245" s="8" t="s">
        <v>64</v>
      </c>
      <c r="C245" s="3">
        <v>39</v>
      </c>
      <c r="D245" s="75" t="s">
        <v>66</v>
      </c>
      <c r="E245" s="97" t="s">
        <v>3054</v>
      </c>
      <c r="F245" s="56"/>
      <c r="G245" s="57">
        <v>0</v>
      </c>
      <c r="H245" s="57"/>
      <c r="I245" s="86"/>
      <c r="J245" s="59"/>
      <c r="K245" s="58">
        <v>0</v>
      </c>
      <c r="L245" s="62"/>
      <c r="M245" s="88"/>
    </row>
    <row r="246" spans="1:13">
      <c r="A246" s="7" t="s">
        <v>3100</v>
      </c>
      <c r="B246" s="8" t="s">
        <v>3104</v>
      </c>
      <c r="C246" s="3">
        <v>69</v>
      </c>
      <c r="D246" s="75" t="s">
        <v>129</v>
      </c>
      <c r="E246" s="97" t="s">
        <v>3106</v>
      </c>
      <c r="F246" s="56" t="s">
        <v>4756</v>
      </c>
      <c r="G246" s="57">
        <v>0</v>
      </c>
      <c r="H246" s="57"/>
      <c r="I246" s="86"/>
      <c r="J246" s="59" t="s">
        <v>4756</v>
      </c>
      <c r="K246" s="58">
        <v>0</v>
      </c>
      <c r="L246" s="62"/>
      <c r="M246" s="88"/>
    </row>
    <row r="247" spans="1:13">
      <c r="A247" s="7" t="s">
        <v>3112</v>
      </c>
      <c r="B247" s="8" t="s">
        <v>64</v>
      </c>
      <c r="C247" s="63">
        <v>2</v>
      </c>
      <c r="D247" s="75" t="s">
        <v>15</v>
      </c>
      <c r="E247" s="97" t="s">
        <v>3117</v>
      </c>
      <c r="F247" s="56" t="s">
        <v>4755</v>
      </c>
      <c r="G247" s="57">
        <v>0</v>
      </c>
      <c r="H247" s="57"/>
      <c r="I247" s="86"/>
      <c r="J247" s="59" t="s">
        <v>4755</v>
      </c>
      <c r="K247" s="58">
        <v>0</v>
      </c>
      <c r="L247" s="62"/>
      <c r="M247" s="88"/>
    </row>
    <row r="248" spans="1:13">
      <c r="A248" s="7" t="s">
        <v>3157</v>
      </c>
      <c r="B248" s="8" t="s">
        <v>64</v>
      </c>
      <c r="C248" s="3">
        <v>60</v>
      </c>
      <c r="D248" s="75" t="s">
        <v>170</v>
      </c>
      <c r="E248" s="97" t="s">
        <v>3162</v>
      </c>
      <c r="F248" s="56" t="s">
        <v>4756</v>
      </c>
      <c r="G248" s="57">
        <v>0</v>
      </c>
      <c r="H248" s="57"/>
      <c r="I248" s="86"/>
      <c r="J248" s="59"/>
      <c r="K248" s="58">
        <v>0</v>
      </c>
      <c r="L248" s="62"/>
      <c r="M248" s="88"/>
    </row>
    <row r="249" spans="1:13">
      <c r="A249" s="7" t="s">
        <v>3157</v>
      </c>
      <c r="B249" s="8" t="s">
        <v>64</v>
      </c>
      <c r="C249" s="3">
        <v>62</v>
      </c>
      <c r="D249" s="75" t="s">
        <v>66</v>
      </c>
      <c r="E249" s="97" t="s">
        <v>3163</v>
      </c>
      <c r="F249" s="56"/>
      <c r="G249" s="57">
        <v>0</v>
      </c>
      <c r="H249" s="57"/>
      <c r="I249" s="86"/>
      <c r="J249" s="59" t="s">
        <v>4756</v>
      </c>
      <c r="K249" s="58">
        <v>0</v>
      </c>
      <c r="L249" s="62"/>
      <c r="M249" s="88"/>
    </row>
    <row r="250" spans="1:13">
      <c r="A250" s="7" t="s">
        <v>3218</v>
      </c>
      <c r="B250" s="8" t="s">
        <v>64</v>
      </c>
      <c r="C250" s="3">
        <v>66</v>
      </c>
      <c r="D250" s="75" t="s">
        <v>15</v>
      </c>
      <c r="E250" s="97" t="s">
        <v>3222</v>
      </c>
      <c r="F250" s="56" t="s">
        <v>4756</v>
      </c>
      <c r="G250" s="57">
        <v>0</v>
      </c>
      <c r="H250" s="57"/>
      <c r="I250" s="86"/>
      <c r="J250" s="59"/>
      <c r="K250" s="58">
        <v>0</v>
      </c>
      <c r="L250" s="62"/>
      <c r="M250" s="88"/>
    </row>
    <row r="251" spans="1:13">
      <c r="A251" s="7" t="s">
        <v>3294</v>
      </c>
      <c r="B251" s="8" t="s">
        <v>64</v>
      </c>
      <c r="C251" s="3">
        <v>58</v>
      </c>
      <c r="D251" s="75" t="s">
        <v>15</v>
      </c>
      <c r="E251" s="97" t="s">
        <v>3299</v>
      </c>
      <c r="F251" s="56"/>
      <c r="G251" s="57">
        <v>0</v>
      </c>
      <c r="H251" s="57"/>
      <c r="I251" s="86"/>
      <c r="J251" s="59" t="s">
        <v>4756</v>
      </c>
      <c r="K251" s="58">
        <v>0</v>
      </c>
      <c r="L251" s="62"/>
      <c r="M251" s="88"/>
    </row>
    <row r="252" spans="1:13">
      <c r="A252" s="7" t="s">
        <v>3294</v>
      </c>
      <c r="B252" s="8" t="s">
        <v>64</v>
      </c>
      <c r="C252" s="3">
        <v>59</v>
      </c>
      <c r="D252" s="75" t="s">
        <v>79</v>
      </c>
      <c r="E252" s="97" t="s">
        <v>3298</v>
      </c>
      <c r="F252" s="56" t="s">
        <v>4756</v>
      </c>
      <c r="G252" s="57">
        <v>0</v>
      </c>
      <c r="H252" s="57"/>
      <c r="I252" s="86"/>
      <c r="J252" s="59"/>
      <c r="K252" s="58">
        <v>0</v>
      </c>
      <c r="L252" s="62"/>
      <c r="M252" s="88"/>
    </row>
    <row r="253" spans="1:13">
      <c r="A253" s="7" t="s">
        <v>3336</v>
      </c>
      <c r="B253" s="8" t="s">
        <v>64</v>
      </c>
      <c r="C253" s="3">
        <v>54</v>
      </c>
      <c r="D253" s="75" t="s">
        <v>15</v>
      </c>
      <c r="E253" s="97" t="s">
        <v>3341</v>
      </c>
      <c r="F253" s="56"/>
      <c r="G253" s="57">
        <v>0</v>
      </c>
      <c r="H253" s="57"/>
      <c r="I253" s="86"/>
      <c r="J253" s="59"/>
      <c r="K253" s="58">
        <v>0</v>
      </c>
      <c r="L253" s="62"/>
      <c r="M253" s="88"/>
    </row>
    <row r="254" spans="1:13">
      <c r="A254" s="7" t="s">
        <v>3394</v>
      </c>
      <c r="B254" s="8" t="s">
        <v>64</v>
      </c>
      <c r="C254" s="3">
        <v>52</v>
      </c>
      <c r="D254" s="75" t="s">
        <v>15</v>
      </c>
      <c r="E254" s="97" t="s">
        <v>3399</v>
      </c>
      <c r="F254" s="56" t="s">
        <v>4755</v>
      </c>
      <c r="G254" s="57">
        <v>0</v>
      </c>
      <c r="H254" s="57"/>
      <c r="I254" s="86"/>
      <c r="J254" s="59" t="s">
        <v>4755</v>
      </c>
      <c r="K254" s="58">
        <v>0</v>
      </c>
      <c r="L254" s="62"/>
      <c r="M254" s="88"/>
    </row>
    <row r="255" spans="1:13">
      <c r="A255" s="7" t="s">
        <v>3400</v>
      </c>
      <c r="B255" s="8" t="s">
        <v>64</v>
      </c>
      <c r="C255" s="3">
        <v>54</v>
      </c>
      <c r="D255" s="75" t="s">
        <v>652</v>
      </c>
      <c r="E255" s="97" t="s">
        <v>3410</v>
      </c>
      <c r="F255" s="56"/>
      <c r="G255" s="57">
        <v>0</v>
      </c>
      <c r="H255" s="57"/>
      <c r="I255" s="86"/>
      <c r="J255" s="59" t="s">
        <v>4756</v>
      </c>
      <c r="K255" s="58">
        <v>0</v>
      </c>
      <c r="L255" s="62"/>
      <c r="M255" s="88"/>
    </row>
    <row r="256" spans="1:13">
      <c r="A256" s="7" t="s">
        <v>3411</v>
      </c>
      <c r="B256" s="8" t="s">
        <v>64</v>
      </c>
      <c r="C256" s="3">
        <v>82</v>
      </c>
      <c r="D256" s="75" t="s">
        <v>66</v>
      </c>
      <c r="E256" s="97" t="s">
        <v>3416</v>
      </c>
      <c r="F256" s="56"/>
      <c r="G256" s="57">
        <v>0</v>
      </c>
      <c r="H256" s="57"/>
      <c r="I256" s="86"/>
      <c r="J256" s="59" t="s">
        <v>4756</v>
      </c>
      <c r="K256" s="58">
        <v>0</v>
      </c>
      <c r="L256" s="62"/>
      <c r="M256" s="88"/>
    </row>
    <row r="257" spans="1:13">
      <c r="A257" s="7" t="s">
        <v>3502</v>
      </c>
      <c r="B257" s="8" t="s">
        <v>64</v>
      </c>
      <c r="C257" s="3">
        <v>58</v>
      </c>
      <c r="D257" s="75" t="s">
        <v>66</v>
      </c>
      <c r="E257" s="97" t="s">
        <v>3507</v>
      </c>
      <c r="F257" s="56" t="s">
        <v>4756</v>
      </c>
      <c r="G257" s="57">
        <v>0</v>
      </c>
      <c r="H257" s="57"/>
      <c r="I257" s="86"/>
      <c r="J257" s="59"/>
      <c r="K257" s="58">
        <v>0</v>
      </c>
      <c r="L257" s="62"/>
      <c r="M257" s="88"/>
    </row>
    <row r="258" spans="1:13">
      <c r="A258" s="7" t="s">
        <v>3532</v>
      </c>
      <c r="B258" s="8" t="s">
        <v>64</v>
      </c>
      <c r="C258" s="3">
        <v>46</v>
      </c>
      <c r="D258" s="75" t="s">
        <v>66</v>
      </c>
      <c r="E258" s="97" t="s">
        <v>3538</v>
      </c>
      <c r="F258" s="56" t="s">
        <v>4756</v>
      </c>
      <c r="G258" s="57">
        <v>0</v>
      </c>
      <c r="H258" s="57"/>
      <c r="I258" s="86"/>
      <c r="J258" s="59" t="s">
        <v>4756</v>
      </c>
      <c r="K258" s="58">
        <v>0</v>
      </c>
      <c r="L258" s="62"/>
      <c r="M258" s="88"/>
    </row>
    <row r="259" spans="1:13">
      <c r="A259" s="7" t="s">
        <v>3550</v>
      </c>
      <c r="B259" s="8" t="s">
        <v>64</v>
      </c>
      <c r="C259" s="3">
        <v>65</v>
      </c>
      <c r="D259" s="75" t="s">
        <v>170</v>
      </c>
      <c r="E259" s="97" t="s">
        <v>3554</v>
      </c>
      <c r="F259" s="56" t="s">
        <v>4755</v>
      </c>
      <c r="G259" s="57">
        <v>0</v>
      </c>
      <c r="H259" s="57"/>
      <c r="I259" s="86"/>
      <c r="J259" s="59" t="s">
        <v>4755</v>
      </c>
      <c r="K259" s="58">
        <v>0</v>
      </c>
      <c r="L259" s="62"/>
      <c r="M259" s="88"/>
    </row>
    <row r="260" spans="1:13">
      <c r="A260" s="7" t="s">
        <v>3643</v>
      </c>
      <c r="B260" s="8" t="s">
        <v>64</v>
      </c>
      <c r="C260" s="3">
        <v>39</v>
      </c>
      <c r="D260" s="75" t="s">
        <v>66</v>
      </c>
      <c r="E260" s="97" t="s">
        <v>3648</v>
      </c>
      <c r="F260" s="56" t="s">
        <v>4756</v>
      </c>
      <c r="G260" s="57">
        <v>0</v>
      </c>
      <c r="H260" s="57"/>
      <c r="I260" s="86"/>
      <c r="J260" s="59" t="s">
        <v>4756</v>
      </c>
      <c r="K260" s="58">
        <v>0</v>
      </c>
      <c r="L260" s="62"/>
      <c r="M260" s="88"/>
    </row>
    <row r="261" spans="1:13">
      <c r="A261" s="7" t="s">
        <v>3703</v>
      </c>
      <c r="B261" s="8" t="s">
        <v>64</v>
      </c>
      <c r="C261" s="3">
        <v>51</v>
      </c>
      <c r="D261" s="75" t="s">
        <v>652</v>
      </c>
      <c r="E261" s="97" t="s">
        <v>3709</v>
      </c>
      <c r="F261" s="56"/>
      <c r="G261" s="57">
        <v>0</v>
      </c>
      <c r="H261" s="57"/>
      <c r="I261" s="86"/>
      <c r="J261" s="59" t="s">
        <v>4756</v>
      </c>
      <c r="K261" s="58">
        <v>0</v>
      </c>
      <c r="L261" s="62"/>
      <c r="M261" s="88"/>
    </row>
    <row r="262" spans="1:13">
      <c r="A262" s="7" t="s">
        <v>3778</v>
      </c>
      <c r="B262" s="8" t="s">
        <v>64</v>
      </c>
      <c r="C262" s="3">
        <v>52</v>
      </c>
      <c r="D262" s="75" t="s">
        <v>79</v>
      </c>
      <c r="E262" s="97" t="s">
        <v>3783</v>
      </c>
      <c r="F262" s="56" t="s">
        <v>4756</v>
      </c>
      <c r="G262" s="57">
        <v>0</v>
      </c>
      <c r="H262" s="61"/>
      <c r="I262" s="86"/>
      <c r="J262" s="59"/>
      <c r="K262" s="58">
        <v>0</v>
      </c>
      <c r="L262" s="62"/>
      <c r="M262" s="88"/>
    </row>
    <row r="263" spans="1:13">
      <c r="A263" s="7" t="s">
        <v>3790</v>
      </c>
      <c r="B263" s="8" t="s">
        <v>304</v>
      </c>
      <c r="C263" s="3">
        <v>53</v>
      </c>
      <c r="D263" s="75" t="s">
        <v>129</v>
      </c>
      <c r="E263" s="97" t="s">
        <v>3795</v>
      </c>
      <c r="F263" s="56" t="s">
        <v>4756</v>
      </c>
      <c r="G263" s="57">
        <v>0</v>
      </c>
      <c r="H263" s="57"/>
      <c r="I263" s="86"/>
      <c r="J263" s="59"/>
      <c r="K263" s="58">
        <v>0</v>
      </c>
      <c r="L263" s="62"/>
      <c r="M263" s="88"/>
    </row>
    <row r="264" spans="1:13">
      <c r="A264" s="7" t="s">
        <v>3801</v>
      </c>
      <c r="B264" s="8" t="s">
        <v>64</v>
      </c>
      <c r="C264" s="3">
        <v>60</v>
      </c>
      <c r="D264" s="75" t="s">
        <v>66</v>
      </c>
      <c r="E264" s="97" t="s">
        <v>3806</v>
      </c>
      <c r="F264" s="56" t="s">
        <v>4756</v>
      </c>
      <c r="G264" s="57">
        <v>0</v>
      </c>
      <c r="H264" s="57"/>
      <c r="I264" s="86"/>
      <c r="J264" s="59"/>
      <c r="K264" s="58">
        <v>0</v>
      </c>
      <c r="L264" s="62"/>
      <c r="M264" s="88"/>
    </row>
    <row r="265" spans="1:13">
      <c r="A265" s="7" t="s">
        <v>3864</v>
      </c>
      <c r="B265" s="8" t="s">
        <v>64</v>
      </c>
      <c r="C265" s="3">
        <v>50</v>
      </c>
      <c r="D265" s="75" t="s">
        <v>652</v>
      </c>
      <c r="E265" s="97" t="s">
        <v>3868</v>
      </c>
      <c r="F265" s="56" t="s">
        <v>4755</v>
      </c>
      <c r="G265" s="57">
        <v>0</v>
      </c>
      <c r="H265" s="61"/>
      <c r="I265" s="86"/>
      <c r="J265" s="59"/>
      <c r="K265" s="58">
        <v>0</v>
      </c>
      <c r="L265" s="62"/>
      <c r="M265" s="88"/>
    </row>
    <row r="266" spans="1:13">
      <c r="A266" s="7" t="s">
        <v>3875</v>
      </c>
      <c r="B266" s="8" t="s">
        <v>304</v>
      </c>
      <c r="C266" s="63">
        <v>2</v>
      </c>
      <c r="D266" s="75" t="s">
        <v>15</v>
      </c>
      <c r="E266" s="97" t="s">
        <v>3880</v>
      </c>
      <c r="F266" s="56" t="s">
        <v>4755</v>
      </c>
      <c r="G266" s="57">
        <v>0</v>
      </c>
      <c r="H266" s="61"/>
      <c r="I266" s="86"/>
      <c r="J266" s="59" t="s">
        <v>4755</v>
      </c>
      <c r="K266" s="58">
        <v>0</v>
      </c>
      <c r="L266" s="62"/>
      <c r="M266" s="88"/>
    </row>
    <row r="267" spans="1:13">
      <c r="A267" s="7" t="s">
        <v>3881</v>
      </c>
      <c r="B267" s="8" t="s">
        <v>64</v>
      </c>
      <c r="C267" s="3">
        <v>51</v>
      </c>
      <c r="D267" s="75" t="s">
        <v>1818</v>
      </c>
      <c r="E267" s="97" t="s">
        <v>3887</v>
      </c>
      <c r="F267" s="56" t="s">
        <v>4756</v>
      </c>
      <c r="G267" s="57">
        <v>0</v>
      </c>
      <c r="H267" s="61"/>
      <c r="I267" s="86"/>
      <c r="J267" s="59" t="s">
        <v>4756</v>
      </c>
      <c r="K267" s="58">
        <v>0</v>
      </c>
      <c r="L267" s="62"/>
      <c r="M267" s="88"/>
    </row>
    <row r="268" spans="1:13">
      <c r="A268" s="7" t="s">
        <v>3881</v>
      </c>
      <c r="B268" s="8" t="s">
        <v>64</v>
      </c>
      <c r="C268" s="3">
        <v>52</v>
      </c>
      <c r="D268" s="75" t="s">
        <v>652</v>
      </c>
      <c r="E268" s="97" t="s">
        <v>3886</v>
      </c>
      <c r="F268" s="56" t="s">
        <v>4756</v>
      </c>
      <c r="G268" s="57">
        <v>0</v>
      </c>
      <c r="H268" s="57"/>
      <c r="I268" s="86"/>
      <c r="J268" s="59" t="s">
        <v>4756</v>
      </c>
      <c r="K268" s="58">
        <v>0</v>
      </c>
      <c r="L268" s="62"/>
      <c r="M268" s="88"/>
    </row>
    <row r="269" spans="1:13">
      <c r="A269" s="7" t="s">
        <v>3881</v>
      </c>
      <c r="B269" s="8" t="s">
        <v>64</v>
      </c>
      <c r="C269" s="3">
        <v>53</v>
      </c>
      <c r="D269" s="75" t="s">
        <v>652</v>
      </c>
      <c r="E269" s="97" t="s">
        <v>3888</v>
      </c>
      <c r="F269" s="56" t="s">
        <v>4756</v>
      </c>
      <c r="G269" s="57">
        <v>0</v>
      </c>
      <c r="H269" s="57"/>
      <c r="I269" s="86"/>
      <c r="J269" s="59"/>
      <c r="K269" s="58">
        <v>0</v>
      </c>
      <c r="L269" s="62"/>
      <c r="M269" s="88"/>
    </row>
    <row r="270" spans="1:13">
      <c r="A270" s="7" t="s">
        <v>3924</v>
      </c>
      <c r="B270" s="8" t="s">
        <v>64</v>
      </c>
      <c r="C270" s="3">
        <v>18</v>
      </c>
      <c r="D270" s="75" t="s">
        <v>66</v>
      </c>
      <c r="E270" s="97" t="s">
        <v>3928</v>
      </c>
      <c r="F270" s="56"/>
      <c r="G270" s="57">
        <v>0</v>
      </c>
      <c r="H270" s="57"/>
      <c r="I270" s="86"/>
      <c r="J270" s="59" t="s">
        <v>4756</v>
      </c>
      <c r="K270" s="58">
        <v>0</v>
      </c>
      <c r="L270" s="62"/>
      <c r="M270" s="88"/>
    </row>
    <row r="271" spans="1:13">
      <c r="A271" s="7" t="s">
        <v>3935</v>
      </c>
      <c r="B271" s="8" t="s">
        <v>64</v>
      </c>
      <c r="C271" s="3">
        <v>62</v>
      </c>
      <c r="D271" s="75" t="s">
        <v>652</v>
      </c>
      <c r="E271" s="97" t="s">
        <v>3940</v>
      </c>
      <c r="F271" s="56"/>
      <c r="G271" s="57">
        <v>0</v>
      </c>
      <c r="H271" s="57"/>
      <c r="I271" s="86"/>
      <c r="J271" s="59"/>
      <c r="K271" s="58">
        <v>0</v>
      </c>
      <c r="L271" s="62"/>
      <c r="M271" s="88"/>
    </row>
    <row r="272" spans="1:13">
      <c r="A272" s="7" t="s">
        <v>3941</v>
      </c>
      <c r="B272" s="8" t="s">
        <v>64</v>
      </c>
      <c r="C272" s="3">
        <v>67</v>
      </c>
      <c r="D272" s="75" t="s">
        <v>15</v>
      </c>
      <c r="E272" s="97" t="s">
        <v>3946</v>
      </c>
      <c r="F272" s="56" t="s">
        <v>4756</v>
      </c>
      <c r="G272" s="57">
        <v>0</v>
      </c>
      <c r="H272" s="57"/>
      <c r="I272" s="86"/>
      <c r="J272" s="59" t="s">
        <v>4756</v>
      </c>
      <c r="K272" s="58">
        <v>0</v>
      </c>
      <c r="L272" s="62"/>
      <c r="M272" s="88"/>
    </row>
    <row r="273" spans="1:13">
      <c r="A273" s="7" t="s">
        <v>3941</v>
      </c>
      <c r="B273" s="8" t="s">
        <v>64</v>
      </c>
      <c r="C273" s="3">
        <v>70</v>
      </c>
      <c r="D273" s="75" t="s">
        <v>231</v>
      </c>
      <c r="E273" s="97" t="s">
        <v>3947</v>
      </c>
      <c r="F273" s="56"/>
      <c r="G273" s="57">
        <v>0</v>
      </c>
      <c r="H273" s="57"/>
      <c r="I273" s="86"/>
      <c r="J273" s="59"/>
      <c r="K273" s="58">
        <v>0</v>
      </c>
      <c r="L273" s="62"/>
      <c r="M273" s="88"/>
    </row>
    <row r="274" spans="1:13">
      <c r="A274" s="7" t="s">
        <v>4041</v>
      </c>
      <c r="B274" s="8" t="s">
        <v>4045</v>
      </c>
      <c r="C274" s="3">
        <v>71</v>
      </c>
      <c r="D274" s="75" t="s">
        <v>15</v>
      </c>
      <c r="E274" s="97" t="s">
        <v>4047</v>
      </c>
      <c r="F274" s="56" t="s">
        <v>4756</v>
      </c>
      <c r="G274" s="57">
        <v>0</v>
      </c>
      <c r="H274" s="57"/>
      <c r="I274" s="86"/>
      <c r="J274" s="59"/>
      <c r="K274" s="58">
        <v>0</v>
      </c>
      <c r="L274" s="62"/>
      <c r="M274" s="88"/>
    </row>
    <row r="275" spans="1:13">
      <c r="A275" s="7" t="s">
        <v>4107</v>
      </c>
      <c r="B275" s="8" t="s">
        <v>64</v>
      </c>
      <c r="C275" s="3">
        <v>72</v>
      </c>
      <c r="D275" s="75" t="s">
        <v>170</v>
      </c>
      <c r="E275" s="97" t="s">
        <v>4112</v>
      </c>
      <c r="F275" s="56" t="s">
        <v>4756</v>
      </c>
      <c r="G275" s="57">
        <v>0</v>
      </c>
      <c r="H275" s="57"/>
      <c r="I275" s="86"/>
      <c r="J275" s="59"/>
      <c r="K275" s="58">
        <v>0</v>
      </c>
      <c r="L275" s="62"/>
      <c r="M275" s="88"/>
    </row>
    <row r="276" spans="1:13">
      <c r="A276" s="7" t="s">
        <v>4152</v>
      </c>
      <c r="B276" s="8" t="s">
        <v>64</v>
      </c>
      <c r="C276" s="3">
        <v>91</v>
      </c>
      <c r="D276" s="75" t="s">
        <v>66</v>
      </c>
      <c r="E276" s="97" t="s">
        <v>4157</v>
      </c>
      <c r="F276" s="56" t="s">
        <v>4756</v>
      </c>
      <c r="G276" s="57">
        <v>0</v>
      </c>
      <c r="H276" s="57"/>
      <c r="I276" s="86"/>
      <c r="J276" s="59" t="s">
        <v>4756</v>
      </c>
      <c r="K276" s="58">
        <v>0</v>
      </c>
      <c r="L276" s="62"/>
      <c r="M276" s="88"/>
    </row>
    <row r="277" spans="1:13">
      <c r="A277" s="7" t="s">
        <v>4263</v>
      </c>
      <c r="B277" s="8" t="s">
        <v>64</v>
      </c>
      <c r="C277" s="3">
        <v>59</v>
      </c>
      <c r="D277" s="75" t="s">
        <v>231</v>
      </c>
      <c r="E277" s="97" t="s">
        <v>4267</v>
      </c>
      <c r="F277" s="56"/>
      <c r="G277" s="57">
        <v>0</v>
      </c>
      <c r="H277" s="57"/>
      <c r="I277" s="86"/>
      <c r="J277" s="59" t="s">
        <v>4755</v>
      </c>
      <c r="K277" s="58">
        <v>0</v>
      </c>
      <c r="L277" s="62"/>
      <c r="M277" s="88"/>
    </row>
    <row r="278" spans="1:13">
      <c r="A278" s="7" t="s">
        <v>4268</v>
      </c>
      <c r="B278" s="8" t="s">
        <v>64</v>
      </c>
      <c r="C278" s="3">
        <v>83</v>
      </c>
      <c r="D278" s="75" t="s">
        <v>358</v>
      </c>
      <c r="E278" s="97" t="s">
        <v>4273</v>
      </c>
      <c r="F278" s="56" t="s">
        <v>4755</v>
      </c>
      <c r="G278" s="57">
        <v>0</v>
      </c>
      <c r="H278" s="57"/>
      <c r="I278" s="86"/>
      <c r="J278" s="59"/>
      <c r="K278" s="58">
        <v>0</v>
      </c>
      <c r="L278" s="62"/>
      <c r="M278" s="88"/>
    </row>
    <row r="279" spans="1:13">
      <c r="A279" s="7" t="s">
        <v>4340</v>
      </c>
      <c r="B279" s="8" t="s">
        <v>64</v>
      </c>
      <c r="C279" s="3">
        <v>68</v>
      </c>
      <c r="D279" s="75" t="s">
        <v>129</v>
      </c>
      <c r="E279" s="97" t="s">
        <v>4345</v>
      </c>
      <c r="F279" s="56"/>
      <c r="G279" s="57">
        <v>0</v>
      </c>
      <c r="H279" s="57"/>
      <c r="I279" s="86"/>
      <c r="J279" s="59" t="s">
        <v>4755</v>
      </c>
      <c r="K279" s="58">
        <v>0</v>
      </c>
      <c r="L279" s="62"/>
      <c r="M279" s="88"/>
    </row>
    <row r="280" spans="1:13">
      <c r="A280" s="7" t="s">
        <v>4364</v>
      </c>
      <c r="B280" s="8" t="s">
        <v>64</v>
      </c>
      <c r="C280" s="3">
        <v>32</v>
      </c>
      <c r="D280" s="75" t="s">
        <v>170</v>
      </c>
      <c r="E280" s="97" t="s">
        <v>4368</v>
      </c>
      <c r="F280" s="56" t="s">
        <v>4756</v>
      </c>
      <c r="G280" s="57">
        <v>0</v>
      </c>
      <c r="H280" s="57"/>
      <c r="I280" s="86"/>
      <c r="J280" s="59"/>
      <c r="K280" s="58">
        <v>0</v>
      </c>
      <c r="L280" s="62"/>
      <c r="M280" s="88"/>
    </row>
    <row r="281" spans="1:13">
      <c r="A281" s="7" t="s">
        <v>4374</v>
      </c>
      <c r="B281" s="8" t="s">
        <v>64</v>
      </c>
      <c r="C281" s="3">
        <v>63</v>
      </c>
      <c r="D281" s="75" t="s">
        <v>66</v>
      </c>
      <c r="E281" s="97" t="s">
        <v>4379</v>
      </c>
      <c r="F281" s="56"/>
      <c r="G281" s="57">
        <v>0</v>
      </c>
      <c r="H281" s="57"/>
      <c r="I281" s="86"/>
      <c r="J281" s="59" t="s">
        <v>4756</v>
      </c>
      <c r="K281" s="58">
        <v>0</v>
      </c>
      <c r="L281" s="62"/>
      <c r="M281" s="88"/>
    </row>
    <row r="282" spans="1:13">
      <c r="A282" s="7" t="s">
        <v>4545</v>
      </c>
      <c r="B282" s="8" t="s">
        <v>64</v>
      </c>
      <c r="C282" s="3">
        <v>61</v>
      </c>
      <c r="D282" s="75" t="s">
        <v>652</v>
      </c>
      <c r="E282" s="97" t="s">
        <v>4551</v>
      </c>
      <c r="F282" s="56" t="s">
        <v>4755</v>
      </c>
      <c r="G282" s="57">
        <v>0</v>
      </c>
      <c r="H282" s="57"/>
      <c r="I282" s="86"/>
      <c r="J282" s="59" t="s">
        <v>4755</v>
      </c>
      <c r="K282" s="58">
        <v>0</v>
      </c>
      <c r="L282" s="62"/>
      <c r="M282" s="88"/>
    </row>
    <row r="283" spans="1:13">
      <c r="A283" s="7" t="s">
        <v>4616</v>
      </c>
      <c r="B283" s="8" t="s">
        <v>64</v>
      </c>
      <c r="C283" s="3">
        <v>29</v>
      </c>
      <c r="D283" s="75" t="s">
        <v>15</v>
      </c>
      <c r="E283" s="97" t="s">
        <v>4620</v>
      </c>
      <c r="F283" s="56" t="s">
        <v>4755</v>
      </c>
      <c r="G283" s="57">
        <v>0</v>
      </c>
      <c r="H283" s="57"/>
      <c r="I283" s="86"/>
      <c r="J283" s="59"/>
      <c r="K283" s="58">
        <v>0</v>
      </c>
      <c r="L283" s="62"/>
      <c r="M283" s="88"/>
    </row>
    <row r="284" spans="1:13">
      <c r="A284" s="7" t="s">
        <v>4651</v>
      </c>
      <c r="B284" s="8" t="s">
        <v>64</v>
      </c>
      <c r="C284" s="3">
        <v>20</v>
      </c>
      <c r="D284" s="75" t="s">
        <v>177</v>
      </c>
      <c r="E284" s="97" t="s">
        <v>4655</v>
      </c>
      <c r="F284" s="56" t="s">
        <v>4756</v>
      </c>
      <c r="G284" s="57">
        <v>0</v>
      </c>
      <c r="H284" s="57"/>
      <c r="I284" s="86"/>
      <c r="J284" s="59" t="s">
        <v>4756</v>
      </c>
      <c r="K284" s="58">
        <v>0</v>
      </c>
      <c r="L284" s="62"/>
      <c r="M284" s="88"/>
    </row>
    <row r="285" spans="1:13">
      <c r="A285" s="7" t="s">
        <v>4651</v>
      </c>
      <c r="B285" s="8" t="s">
        <v>64</v>
      </c>
      <c r="C285" s="3">
        <v>21</v>
      </c>
      <c r="D285" s="75" t="s">
        <v>66</v>
      </c>
      <c r="E285" s="97" t="s">
        <v>4656</v>
      </c>
      <c r="F285" s="56"/>
      <c r="G285" s="57">
        <v>0</v>
      </c>
      <c r="H285" s="57"/>
      <c r="I285" s="86"/>
      <c r="J285" s="59" t="s">
        <v>4756</v>
      </c>
      <c r="K285" s="58">
        <v>0</v>
      </c>
      <c r="L285" s="62"/>
      <c r="M285" s="88"/>
    </row>
    <row r="286" spans="1:13">
      <c r="A286" s="7" t="s">
        <v>4663</v>
      </c>
      <c r="B286" s="8" t="s">
        <v>64</v>
      </c>
      <c r="C286" s="3">
        <v>19</v>
      </c>
      <c r="D286" s="75" t="s">
        <v>231</v>
      </c>
      <c r="E286" s="97" t="s">
        <v>4667</v>
      </c>
      <c r="F286" s="56" t="s">
        <v>4756</v>
      </c>
      <c r="G286" s="57">
        <v>0</v>
      </c>
      <c r="H286" s="57"/>
      <c r="I286" s="86"/>
      <c r="J286" s="59" t="s">
        <v>4756</v>
      </c>
      <c r="K286" s="58">
        <v>0</v>
      </c>
      <c r="L286" s="62"/>
      <c r="M286" s="88"/>
    </row>
    <row r="287" spans="1:13">
      <c r="A287" s="7" t="s">
        <v>4668</v>
      </c>
      <c r="B287" s="8" t="s">
        <v>64</v>
      </c>
      <c r="C287" s="63">
        <v>2</v>
      </c>
      <c r="D287" s="75" t="s">
        <v>15</v>
      </c>
      <c r="E287" s="97" t="s">
        <v>4673</v>
      </c>
      <c r="F287" s="56" t="s">
        <v>4755</v>
      </c>
      <c r="G287" s="57">
        <v>0</v>
      </c>
      <c r="H287" s="57"/>
      <c r="I287" s="86"/>
      <c r="J287" s="59" t="s">
        <v>4755</v>
      </c>
      <c r="K287" s="58">
        <v>0</v>
      </c>
      <c r="L287" s="62"/>
      <c r="M287" s="88"/>
    </row>
    <row r="288" spans="1:13">
      <c r="A288" s="7" t="s">
        <v>4668</v>
      </c>
      <c r="B288" s="8" t="s">
        <v>64</v>
      </c>
      <c r="C288" s="3">
        <v>89</v>
      </c>
      <c r="D288" s="75" t="s">
        <v>143</v>
      </c>
      <c r="E288" s="97" t="s">
        <v>4674</v>
      </c>
      <c r="F288" s="56"/>
      <c r="G288" s="57">
        <v>0</v>
      </c>
      <c r="H288" s="57"/>
      <c r="I288" s="86"/>
      <c r="J288" s="59" t="s">
        <v>4755</v>
      </c>
      <c r="K288" s="58">
        <v>0</v>
      </c>
      <c r="L288" s="62"/>
      <c r="M288" s="88"/>
    </row>
    <row r="289" spans="1:13">
      <c r="A289" s="7" t="s">
        <v>4675</v>
      </c>
      <c r="B289" s="8" t="s">
        <v>64</v>
      </c>
      <c r="C289" s="3">
        <v>21</v>
      </c>
      <c r="D289" s="75" t="s">
        <v>377</v>
      </c>
      <c r="E289" s="97" t="s">
        <v>4681</v>
      </c>
      <c r="F289" s="56" t="s">
        <v>4756</v>
      </c>
      <c r="G289" s="57">
        <v>0</v>
      </c>
      <c r="H289" s="57"/>
      <c r="I289" s="86"/>
      <c r="J289" s="59"/>
      <c r="K289" s="58">
        <v>0</v>
      </c>
      <c r="L289" s="62"/>
      <c r="M289" s="88"/>
    </row>
    <row r="290" spans="1:13">
      <c r="A290" s="7" t="s">
        <v>4719</v>
      </c>
      <c r="B290" s="8" t="s">
        <v>64</v>
      </c>
      <c r="C290" s="63">
        <v>1</v>
      </c>
      <c r="D290" s="75" t="s">
        <v>34</v>
      </c>
      <c r="E290" s="97" t="s">
        <v>4723</v>
      </c>
      <c r="F290" s="56"/>
      <c r="G290" s="57">
        <v>0</v>
      </c>
      <c r="H290" s="57"/>
      <c r="I290" s="86"/>
      <c r="J290" s="59" t="s">
        <v>4756</v>
      </c>
      <c r="K290" s="58">
        <v>0</v>
      </c>
      <c r="L290" s="62"/>
      <c r="M290" s="88"/>
    </row>
    <row r="291" spans="1:13">
      <c r="A291" s="7" t="s">
        <v>113</v>
      </c>
      <c r="B291" s="8" t="s">
        <v>64</v>
      </c>
      <c r="C291" s="63">
        <v>2</v>
      </c>
      <c r="D291" s="75" t="s">
        <v>15</v>
      </c>
      <c r="E291" s="97" t="s">
        <v>118</v>
      </c>
      <c r="F291" s="56" t="s">
        <v>4756</v>
      </c>
      <c r="G291" s="57">
        <v>0</v>
      </c>
      <c r="H291" s="57"/>
      <c r="I291" s="86"/>
      <c r="J291" s="59"/>
      <c r="K291" s="58">
        <v>0</v>
      </c>
      <c r="L291" s="62"/>
      <c r="M291" s="88"/>
    </row>
    <row r="292" spans="1:13">
      <c r="A292" s="7" t="s">
        <v>124</v>
      </c>
      <c r="B292" s="8" t="s">
        <v>64</v>
      </c>
      <c r="C292" s="3">
        <v>76</v>
      </c>
      <c r="D292" s="75" t="s">
        <v>129</v>
      </c>
      <c r="E292" s="97" t="s">
        <v>130</v>
      </c>
      <c r="F292" s="56"/>
      <c r="G292" s="57">
        <v>0</v>
      </c>
      <c r="H292" s="57"/>
      <c r="I292" s="86"/>
      <c r="J292" s="59" t="s">
        <v>4755</v>
      </c>
      <c r="K292" s="58">
        <v>0</v>
      </c>
      <c r="L292" s="62"/>
      <c r="M292" s="88"/>
    </row>
    <row r="293" spans="1:13">
      <c r="A293" s="7" t="s">
        <v>418</v>
      </c>
      <c r="B293" s="8" t="s">
        <v>64</v>
      </c>
      <c r="C293" s="3">
        <v>92</v>
      </c>
      <c r="D293" s="75" t="s">
        <v>143</v>
      </c>
      <c r="E293" s="97" t="s">
        <v>422</v>
      </c>
      <c r="F293" s="56" t="s">
        <v>4756</v>
      </c>
      <c r="G293" s="57">
        <v>0</v>
      </c>
      <c r="H293" s="57"/>
      <c r="I293" s="86"/>
      <c r="J293" s="59"/>
      <c r="K293" s="58">
        <v>0</v>
      </c>
      <c r="L293" s="62"/>
      <c r="M293" s="88"/>
    </row>
    <row r="294" spans="1:13">
      <c r="A294" s="7" t="s">
        <v>590</v>
      </c>
      <c r="B294" s="8" t="s">
        <v>594</v>
      </c>
      <c r="C294" s="63">
        <v>2</v>
      </c>
      <c r="D294" s="75" t="s">
        <v>15</v>
      </c>
      <c r="E294" s="97" t="s">
        <v>596</v>
      </c>
      <c r="F294" s="56"/>
      <c r="G294" s="57">
        <v>0</v>
      </c>
      <c r="H294" s="57"/>
      <c r="I294" s="86"/>
      <c r="J294" s="59" t="s">
        <v>4756</v>
      </c>
      <c r="K294" s="58">
        <v>0</v>
      </c>
      <c r="L294" s="62"/>
      <c r="M294" s="88"/>
    </row>
    <row r="295" spans="1:13">
      <c r="A295" s="7" t="s">
        <v>770</v>
      </c>
      <c r="B295" s="8" t="s">
        <v>64</v>
      </c>
      <c r="C295" s="3">
        <v>51</v>
      </c>
      <c r="D295" s="75" t="s">
        <v>66</v>
      </c>
      <c r="E295" s="97" t="s">
        <v>775</v>
      </c>
      <c r="F295" s="56" t="s">
        <v>4756</v>
      </c>
      <c r="G295" s="57">
        <v>0</v>
      </c>
      <c r="H295" s="57"/>
      <c r="I295" s="86"/>
      <c r="J295" s="59" t="s">
        <v>4756</v>
      </c>
      <c r="K295" s="58">
        <v>0</v>
      </c>
      <c r="L295" s="62"/>
      <c r="M295" s="88"/>
    </row>
    <row r="296" spans="1:13">
      <c r="A296" s="7" t="s">
        <v>852</v>
      </c>
      <c r="B296" s="8" t="s">
        <v>64</v>
      </c>
      <c r="C296" s="3">
        <v>53</v>
      </c>
      <c r="D296" s="75" t="s">
        <v>170</v>
      </c>
      <c r="E296" s="97" t="s">
        <v>856</v>
      </c>
      <c r="F296" s="56"/>
      <c r="G296" s="57">
        <v>0</v>
      </c>
      <c r="H296" s="61"/>
      <c r="I296" s="86"/>
      <c r="J296" s="59"/>
      <c r="K296" s="58">
        <v>0</v>
      </c>
      <c r="L296" s="62"/>
      <c r="M296" s="88"/>
    </row>
    <row r="297" spans="1:13">
      <c r="A297" s="7" t="s">
        <v>863</v>
      </c>
      <c r="B297" s="8" t="s">
        <v>64</v>
      </c>
      <c r="C297" s="63">
        <v>2</v>
      </c>
      <c r="D297" s="75" t="s">
        <v>15</v>
      </c>
      <c r="E297" s="97" t="s">
        <v>868</v>
      </c>
      <c r="F297" s="56" t="s">
        <v>4756</v>
      </c>
      <c r="G297" s="57">
        <v>0</v>
      </c>
      <c r="H297" s="57"/>
      <c r="I297" s="86"/>
      <c r="J297" s="59"/>
      <c r="K297" s="58">
        <v>0</v>
      </c>
      <c r="L297" s="62"/>
      <c r="M297" s="88"/>
    </row>
    <row r="298" spans="1:13">
      <c r="A298" s="7" t="s">
        <v>898</v>
      </c>
      <c r="B298" s="8" t="s">
        <v>64</v>
      </c>
      <c r="C298" s="3">
        <v>70</v>
      </c>
      <c r="D298" s="75" t="s">
        <v>170</v>
      </c>
      <c r="E298" s="97" t="s">
        <v>902</v>
      </c>
      <c r="F298" s="56"/>
      <c r="G298" s="57">
        <v>0</v>
      </c>
      <c r="H298" s="57"/>
      <c r="I298" s="86"/>
      <c r="J298" s="59"/>
      <c r="K298" s="58">
        <v>0</v>
      </c>
      <c r="L298" s="62"/>
      <c r="M298" s="88"/>
    </row>
    <row r="299" spans="1:13">
      <c r="A299" s="7" t="s">
        <v>1188</v>
      </c>
      <c r="B299" s="8" t="s">
        <v>64</v>
      </c>
      <c r="C299" s="3">
        <v>75</v>
      </c>
      <c r="D299" s="75" t="s">
        <v>66</v>
      </c>
      <c r="E299" s="97" t="s">
        <v>1192</v>
      </c>
      <c r="F299" s="56"/>
      <c r="G299" s="57">
        <v>0</v>
      </c>
      <c r="H299" s="57"/>
      <c r="I299" s="86"/>
      <c r="J299" s="59"/>
      <c r="K299" s="58">
        <v>0</v>
      </c>
      <c r="L299" s="62"/>
      <c r="M299" s="88"/>
    </row>
    <row r="300" spans="1:13">
      <c r="A300" s="7" t="s">
        <v>1268</v>
      </c>
      <c r="B300" s="8" t="s">
        <v>64</v>
      </c>
      <c r="C300" s="3">
        <v>35</v>
      </c>
      <c r="D300" s="75" t="s">
        <v>143</v>
      </c>
      <c r="E300" s="97" t="s">
        <v>1272</v>
      </c>
      <c r="F300" s="56" t="s">
        <v>4756</v>
      </c>
      <c r="G300" s="57">
        <v>0</v>
      </c>
      <c r="H300" s="61"/>
      <c r="I300" s="86"/>
      <c r="J300" s="59" t="s">
        <v>4756</v>
      </c>
      <c r="K300" s="58">
        <v>0</v>
      </c>
      <c r="L300" s="62"/>
      <c r="M300" s="88"/>
    </row>
    <row r="301" spans="1:13">
      <c r="A301" s="7" t="s">
        <v>1574</v>
      </c>
      <c r="B301" s="8" t="s">
        <v>64</v>
      </c>
      <c r="C301" s="3">
        <v>9</v>
      </c>
      <c r="D301" s="75" t="s">
        <v>15</v>
      </c>
      <c r="E301" s="97" t="s">
        <v>1579</v>
      </c>
      <c r="F301" s="56" t="s">
        <v>4756</v>
      </c>
      <c r="G301" s="57">
        <v>0</v>
      </c>
      <c r="H301" s="57"/>
      <c r="I301" s="86"/>
      <c r="J301" s="59"/>
      <c r="K301" s="58">
        <v>0</v>
      </c>
      <c r="L301" s="62"/>
      <c r="M301" s="88"/>
    </row>
    <row r="302" spans="1:13">
      <c r="A302" s="7" t="s">
        <v>1623</v>
      </c>
      <c r="B302" s="8" t="s">
        <v>64</v>
      </c>
      <c r="C302" s="63">
        <v>2</v>
      </c>
      <c r="D302" s="75" t="s">
        <v>15</v>
      </c>
      <c r="E302" s="97" t="s">
        <v>1627</v>
      </c>
      <c r="F302" s="56" t="s">
        <v>4755</v>
      </c>
      <c r="G302" s="57">
        <v>0</v>
      </c>
      <c r="H302" s="57"/>
      <c r="I302" s="86"/>
      <c r="J302" s="59"/>
      <c r="K302" s="58">
        <v>0</v>
      </c>
      <c r="L302" s="62"/>
      <c r="M302" s="88"/>
    </row>
    <row r="303" spans="1:13">
      <c r="A303" s="7" t="s">
        <v>1928</v>
      </c>
      <c r="B303" s="8" t="s">
        <v>64</v>
      </c>
      <c r="C303" s="3">
        <v>36</v>
      </c>
      <c r="D303" s="75" t="s">
        <v>177</v>
      </c>
      <c r="E303" s="97" t="s">
        <v>1934</v>
      </c>
      <c r="F303" s="56" t="s">
        <v>4756</v>
      </c>
      <c r="G303" s="57">
        <v>0</v>
      </c>
      <c r="H303" s="57"/>
      <c r="I303" s="86"/>
      <c r="J303" s="59"/>
      <c r="K303" s="58">
        <v>0</v>
      </c>
      <c r="L303" s="62"/>
      <c r="M303" s="88"/>
    </row>
    <row r="304" spans="1:13">
      <c r="A304" s="7" t="s">
        <v>1928</v>
      </c>
      <c r="B304" s="8" t="s">
        <v>64</v>
      </c>
      <c r="C304" s="3">
        <v>37</v>
      </c>
      <c r="D304" s="75" t="s">
        <v>66</v>
      </c>
      <c r="E304" s="97" t="s">
        <v>1933</v>
      </c>
      <c r="F304" s="56" t="s">
        <v>4756</v>
      </c>
      <c r="G304" s="57">
        <v>0</v>
      </c>
      <c r="H304" s="57"/>
      <c r="I304" s="86"/>
      <c r="J304" s="59"/>
      <c r="K304" s="58">
        <v>0</v>
      </c>
      <c r="L304" s="62"/>
      <c r="M304" s="88"/>
    </row>
    <row r="305" spans="1:13">
      <c r="A305" s="7" t="s">
        <v>2146</v>
      </c>
      <c r="B305" s="8" t="s">
        <v>64</v>
      </c>
      <c r="C305" s="3">
        <v>37</v>
      </c>
      <c r="D305" s="75" t="s">
        <v>143</v>
      </c>
      <c r="E305" s="97" t="s">
        <v>2151</v>
      </c>
      <c r="F305" s="56" t="s">
        <v>4756</v>
      </c>
      <c r="G305" s="57">
        <v>0</v>
      </c>
      <c r="H305" s="57"/>
      <c r="I305" s="86"/>
      <c r="J305" s="59"/>
      <c r="K305" s="58">
        <v>0</v>
      </c>
      <c r="L305" s="62"/>
      <c r="M305" s="88"/>
    </row>
    <row r="306" spans="1:13">
      <c r="A306" s="7" t="s">
        <v>2233</v>
      </c>
      <c r="B306" s="8" t="s">
        <v>64</v>
      </c>
      <c r="C306" s="3">
        <v>74</v>
      </c>
      <c r="D306" s="75" t="s">
        <v>66</v>
      </c>
      <c r="E306" s="97" t="s">
        <v>2237</v>
      </c>
      <c r="F306" s="56" t="s">
        <v>4756</v>
      </c>
      <c r="G306" s="57">
        <v>0</v>
      </c>
      <c r="H306" s="57"/>
      <c r="I306" s="86"/>
      <c r="J306" s="59"/>
      <c r="K306" s="58">
        <v>0</v>
      </c>
      <c r="L306" s="62"/>
      <c r="M306" s="88"/>
    </row>
    <row r="307" spans="1:13">
      <c r="A307" s="7" t="s">
        <v>2469</v>
      </c>
      <c r="B307" s="8" t="s">
        <v>64</v>
      </c>
      <c r="C307" s="3">
        <v>43</v>
      </c>
      <c r="D307" s="75" t="s">
        <v>66</v>
      </c>
      <c r="E307" s="97" t="s">
        <v>2473</v>
      </c>
      <c r="F307" s="56"/>
      <c r="G307" s="57">
        <v>0</v>
      </c>
      <c r="H307" s="57"/>
      <c r="I307" s="86"/>
      <c r="J307" s="59"/>
      <c r="K307" s="58">
        <v>0</v>
      </c>
      <c r="L307" s="62"/>
      <c r="M307" s="88"/>
    </row>
    <row r="308" spans="1:13">
      <c r="A308" s="7" t="s">
        <v>2531</v>
      </c>
      <c r="B308" s="8" t="s">
        <v>64</v>
      </c>
      <c r="C308" s="3">
        <v>106</v>
      </c>
      <c r="D308" s="75" t="s">
        <v>66</v>
      </c>
      <c r="E308" s="97" t="s">
        <v>2536</v>
      </c>
      <c r="F308" s="56" t="s">
        <v>4756</v>
      </c>
      <c r="G308" s="57">
        <v>0</v>
      </c>
      <c r="H308" s="57"/>
      <c r="I308" s="86"/>
      <c r="J308" s="59" t="s">
        <v>4756</v>
      </c>
      <c r="K308" s="58">
        <v>0</v>
      </c>
      <c r="L308" s="62"/>
      <c r="M308" s="88"/>
    </row>
    <row r="309" spans="1:13">
      <c r="A309" s="7" t="s">
        <v>2537</v>
      </c>
      <c r="B309" s="8" t="s">
        <v>64</v>
      </c>
      <c r="C309" s="3">
        <v>79</v>
      </c>
      <c r="D309" s="75" t="s">
        <v>143</v>
      </c>
      <c r="E309" s="97" t="s">
        <v>2541</v>
      </c>
      <c r="F309" s="56" t="s">
        <v>4755</v>
      </c>
      <c r="G309" s="57">
        <v>0</v>
      </c>
      <c r="H309" s="57"/>
      <c r="I309" s="86"/>
      <c r="J309" s="59"/>
      <c r="K309" s="58">
        <v>0</v>
      </c>
      <c r="L309" s="62"/>
      <c r="M309" s="88"/>
    </row>
    <row r="310" spans="1:13">
      <c r="A310" s="7" t="s">
        <v>2653</v>
      </c>
      <c r="B310" s="8" t="s">
        <v>64</v>
      </c>
      <c r="C310" s="63">
        <v>2</v>
      </c>
      <c r="D310" s="75" t="s">
        <v>15</v>
      </c>
      <c r="E310" s="97" t="s">
        <v>2658</v>
      </c>
      <c r="F310" s="56" t="s">
        <v>4756</v>
      </c>
      <c r="G310" s="57">
        <v>0</v>
      </c>
      <c r="H310" s="57"/>
      <c r="I310" s="86"/>
      <c r="J310" s="59"/>
      <c r="K310" s="58">
        <v>0</v>
      </c>
      <c r="L310" s="62"/>
      <c r="M310" s="88"/>
    </row>
    <row r="311" spans="1:13">
      <c r="A311" s="7" t="s">
        <v>2676</v>
      </c>
      <c r="B311" s="8" t="s">
        <v>64</v>
      </c>
      <c r="C311" s="3">
        <v>60</v>
      </c>
      <c r="D311" s="75" t="s">
        <v>66</v>
      </c>
      <c r="E311" s="97" t="s">
        <v>2680</v>
      </c>
      <c r="F311" s="56"/>
      <c r="G311" s="57">
        <v>0</v>
      </c>
      <c r="H311" s="57"/>
      <c r="I311" s="86"/>
      <c r="J311" s="59" t="s">
        <v>4756</v>
      </c>
      <c r="K311" s="58">
        <v>0</v>
      </c>
      <c r="L311" s="62"/>
      <c r="M311" s="88"/>
    </row>
    <row r="312" spans="1:13">
      <c r="A312" s="7" t="s">
        <v>2945</v>
      </c>
      <c r="B312" s="8" t="s">
        <v>64</v>
      </c>
      <c r="C312" s="63">
        <v>1</v>
      </c>
      <c r="D312" s="75" t="s">
        <v>34</v>
      </c>
      <c r="E312" s="97" t="s">
        <v>2949</v>
      </c>
      <c r="F312" s="56"/>
      <c r="G312" s="57">
        <v>0</v>
      </c>
      <c r="H312" s="57"/>
      <c r="I312" s="86"/>
      <c r="J312" s="59" t="s">
        <v>4755</v>
      </c>
      <c r="K312" s="58">
        <v>0</v>
      </c>
      <c r="L312" s="62"/>
      <c r="M312" s="88"/>
    </row>
    <row r="313" spans="1:13">
      <c r="A313" s="7" t="s">
        <v>3055</v>
      </c>
      <c r="B313" s="8" t="s">
        <v>64</v>
      </c>
      <c r="C313" s="3">
        <v>57</v>
      </c>
      <c r="D313" s="75" t="s">
        <v>377</v>
      </c>
      <c r="E313" s="97" t="s">
        <v>3059</v>
      </c>
      <c r="F313" s="56"/>
      <c r="G313" s="57">
        <v>0</v>
      </c>
      <c r="H313" s="57"/>
      <c r="I313" s="86"/>
      <c r="J313" s="59" t="s">
        <v>4756</v>
      </c>
      <c r="K313" s="58">
        <v>0</v>
      </c>
      <c r="L313" s="62"/>
      <c r="M313" s="88"/>
    </row>
    <row r="314" spans="1:13">
      <c r="A314" s="7" t="s">
        <v>3201</v>
      </c>
      <c r="B314" s="8" t="s">
        <v>64</v>
      </c>
      <c r="C314" s="3">
        <v>109</v>
      </c>
      <c r="D314" s="75" t="s">
        <v>652</v>
      </c>
      <c r="E314" s="97" t="s">
        <v>3206</v>
      </c>
      <c r="F314" s="56" t="s">
        <v>4756</v>
      </c>
      <c r="G314" s="57">
        <v>0</v>
      </c>
      <c r="H314" s="57"/>
      <c r="I314" s="86"/>
      <c r="J314" s="59"/>
      <c r="K314" s="58">
        <v>0</v>
      </c>
      <c r="L314" s="62"/>
      <c r="M314" s="88"/>
    </row>
    <row r="315" spans="1:13">
      <c r="A315" s="7" t="s">
        <v>3265</v>
      </c>
      <c r="B315" s="8" t="s">
        <v>64</v>
      </c>
      <c r="C315" s="3">
        <v>55</v>
      </c>
      <c r="D315" s="75" t="s">
        <v>170</v>
      </c>
      <c r="E315" s="97" t="s">
        <v>3270</v>
      </c>
      <c r="F315" s="56" t="s">
        <v>4756</v>
      </c>
      <c r="G315" s="57">
        <v>0</v>
      </c>
      <c r="H315" s="57"/>
      <c r="I315" s="86"/>
      <c r="J315" s="59"/>
      <c r="K315" s="58">
        <v>0</v>
      </c>
      <c r="L315" s="62"/>
      <c r="M315" s="88"/>
    </row>
    <row r="316" spans="1:13">
      <c r="A316" s="7" t="s">
        <v>3354</v>
      </c>
      <c r="B316" s="8" t="s">
        <v>64</v>
      </c>
      <c r="C316" s="3">
        <v>57</v>
      </c>
      <c r="D316" s="75" t="s">
        <v>66</v>
      </c>
      <c r="E316" s="97" t="s">
        <v>3359</v>
      </c>
      <c r="F316" s="56" t="s">
        <v>4756</v>
      </c>
      <c r="G316" s="57">
        <v>0</v>
      </c>
      <c r="H316" s="57"/>
      <c r="I316" s="86"/>
      <c r="J316" s="59"/>
      <c r="K316" s="58">
        <v>0</v>
      </c>
      <c r="L316" s="62"/>
      <c r="M316" s="88"/>
    </row>
    <row r="317" spans="1:13">
      <c r="A317" s="7" t="s">
        <v>3514</v>
      </c>
      <c r="B317" s="8" t="s">
        <v>64</v>
      </c>
      <c r="C317" s="3">
        <v>53</v>
      </c>
      <c r="D317" s="75" t="s">
        <v>66</v>
      </c>
      <c r="E317" s="97" t="s">
        <v>3519</v>
      </c>
      <c r="F317" s="56" t="s">
        <v>4755</v>
      </c>
      <c r="G317" s="57">
        <v>0</v>
      </c>
      <c r="H317" s="61"/>
      <c r="I317" s="86"/>
      <c r="J317" s="59"/>
      <c r="K317" s="58">
        <v>0</v>
      </c>
      <c r="L317" s="62"/>
      <c r="M317" s="88"/>
    </row>
    <row r="318" spans="1:13">
      <c r="A318" s="7" t="s">
        <v>3560</v>
      </c>
      <c r="B318" s="8" t="s">
        <v>64</v>
      </c>
      <c r="C318" s="3">
        <v>18</v>
      </c>
      <c r="D318" s="75" t="s">
        <v>129</v>
      </c>
      <c r="E318" s="97" t="s">
        <v>3564</v>
      </c>
      <c r="F318" s="56"/>
      <c r="G318" s="57">
        <v>0</v>
      </c>
      <c r="H318" s="61"/>
      <c r="I318" s="86"/>
      <c r="J318" s="59"/>
      <c r="K318" s="58">
        <v>0</v>
      </c>
      <c r="L318" s="62"/>
      <c r="M318" s="88"/>
    </row>
    <row r="319" spans="1:13">
      <c r="A319" s="7" t="s">
        <v>3722</v>
      </c>
      <c r="B319" s="8" t="s">
        <v>64</v>
      </c>
      <c r="C319" s="3">
        <v>63</v>
      </c>
      <c r="D319" s="75" t="s">
        <v>231</v>
      </c>
      <c r="E319" s="97" t="s">
        <v>3727</v>
      </c>
      <c r="F319" s="56" t="s">
        <v>4755</v>
      </c>
      <c r="G319" s="57">
        <v>0</v>
      </c>
      <c r="H319" s="57"/>
      <c r="I319" s="86"/>
      <c r="J319" s="59"/>
      <c r="K319" s="58">
        <v>0</v>
      </c>
      <c r="L319" s="62"/>
      <c r="M319" s="88"/>
    </row>
    <row r="320" spans="1:13">
      <c r="A320" s="7" t="s">
        <v>3813</v>
      </c>
      <c r="B320" s="8" t="s">
        <v>64</v>
      </c>
      <c r="C320" s="3">
        <v>50</v>
      </c>
      <c r="D320" s="75" t="s">
        <v>170</v>
      </c>
      <c r="E320" s="97" t="s">
        <v>3817</v>
      </c>
      <c r="F320" s="56" t="s">
        <v>4756</v>
      </c>
      <c r="G320" s="57">
        <v>0</v>
      </c>
      <c r="H320" s="57"/>
      <c r="I320" s="86"/>
      <c r="J320" s="59" t="s">
        <v>4756</v>
      </c>
      <c r="K320" s="58">
        <v>0</v>
      </c>
      <c r="L320" s="62"/>
      <c r="M320" s="88"/>
    </row>
    <row r="321" spans="1:13">
      <c r="A321" s="7" t="s">
        <v>3852</v>
      </c>
      <c r="B321" s="8" t="s">
        <v>64</v>
      </c>
      <c r="C321" s="3">
        <v>62</v>
      </c>
      <c r="D321" s="75" t="s">
        <v>652</v>
      </c>
      <c r="E321" s="97" t="s">
        <v>3857</v>
      </c>
      <c r="F321" s="56"/>
      <c r="G321" s="57">
        <v>0</v>
      </c>
      <c r="H321" s="61"/>
      <c r="I321" s="86"/>
      <c r="J321" s="59"/>
      <c r="K321" s="58">
        <v>0</v>
      </c>
      <c r="L321" s="62"/>
      <c r="M321" s="88"/>
    </row>
    <row r="322" spans="1:13">
      <c r="A322" s="7" t="s">
        <v>4092</v>
      </c>
      <c r="B322" s="8" t="s">
        <v>64</v>
      </c>
      <c r="C322" s="63">
        <v>1</v>
      </c>
      <c r="D322" s="75" t="s">
        <v>34</v>
      </c>
      <c r="E322" s="97" t="s">
        <v>4095</v>
      </c>
      <c r="F322" s="56"/>
      <c r="G322" s="57">
        <v>0</v>
      </c>
      <c r="H322" s="57"/>
      <c r="I322" s="86"/>
      <c r="J322" s="59"/>
      <c r="K322" s="58">
        <v>0</v>
      </c>
      <c r="L322" s="62"/>
      <c r="M322" s="88"/>
    </row>
    <row r="323" spans="1:13">
      <c r="A323" s="7" t="s">
        <v>4369</v>
      </c>
      <c r="B323" s="8" t="s">
        <v>64</v>
      </c>
      <c r="C323" s="3">
        <v>55</v>
      </c>
      <c r="D323" s="75" t="s">
        <v>177</v>
      </c>
      <c r="E323" s="97" t="s">
        <v>4373</v>
      </c>
      <c r="F323" s="56" t="s">
        <v>4755</v>
      </c>
      <c r="G323" s="57">
        <v>0</v>
      </c>
      <c r="H323" s="57"/>
      <c r="I323" s="86"/>
      <c r="J323" s="59"/>
      <c r="K323" s="58">
        <v>0</v>
      </c>
      <c r="L323" s="62"/>
      <c r="M323" s="88"/>
    </row>
    <row r="324" spans="1:13">
      <c r="A324" s="7" t="s">
        <v>4539</v>
      </c>
      <c r="B324" s="8" t="s">
        <v>64</v>
      </c>
      <c r="C324" s="3">
        <v>79</v>
      </c>
      <c r="D324" s="75" t="s">
        <v>66</v>
      </c>
      <c r="E324" s="97" t="s">
        <v>4544</v>
      </c>
      <c r="F324" s="56" t="s">
        <v>4756</v>
      </c>
      <c r="G324" s="57">
        <v>0</v>
      </c>
      <c r="H324" s="57"/>
      <c r="I324" s="86"/>
      <c r="J324" s="59"/>
      <c r="K324" s="58">
        <v>0</v>
      </c>
      <c r="L324" s="62"/>
      <c r="M324" s="88"/>
    </row>
    <row r="325" spans="1:13">
      <c r="A325" s="7" t="s">
        <v>4645</v>
      </c>
      <c r="B325" s="8" t="s">
        <v>64</v>
      </c>
      <c r="C325" s="63">
        <v>2</v>
      </c>
      <c r="D325" s="75" t="s">
        <v>15</v>
      </c>
      <c r="E325" s="97" t="s">
        <v>4650</v>
      </c>
      <c r="F325" s="56" t="s">
        <v>4755</v>
      </c>
      <c r="G325" s="57">
        <v>0</v>
      </c>
      <c r="H325" s="57"/>
      <c r="I325" s="86"/>
      <c r="J325" s="59"/>
      <c r="K325" s="58">
        <v>0</v>
      </c>
      <c r="L325" s="62"/>
      <c r="M325" s="88"/>
    </row>
    <row r="326" spans="1:13">
      <c r="A326" s="7" t="s">
        <v>4729</v>
      </c>
      <c r="B326" s="8" t="s">
        <v>64</v>
      </c>
      <c r="C326" s="63">
        <v>2</v>
      </c>
      <c r="D326" s="75" t="s">
        <v>15</v>
      </c>
      <c r="E326" s="97" t="s">
        <v>4733</v>
      </c>
      <c r="F326" s="56"/>
      <c r="G326" s="57">
        <v>0</v>
      </c>
      <c r="H326" s="57"/>
      <c r="I326" s="86"/>
      <c r="J326" s="59" t="s">
        <v>4756</v>
      </c>
      <c r="K326" s="58">
        <v>0</v>
      </c>
      <c r="L326" s="62"/>
      <c r="M326" s="88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210"/>
  <sheetViews>
    <sheetView zoomScale="60" zoomScaleNormal="60" workbookViewId="0"/>
  </sheetViews>
  <sheetFormatPr defaultColWidth="11.42578125" defaultRowHeight="15"/>
  <cols>
    <col min="1" max="1" width="17.140625" customWidth="1"/>
    <col min="2" max="2" width="17.85546875" customWidth="1"/>
    <col min="3" max="3" width="13.42578125" customWidth="1"/>
    <col min="4" max="4" width="12.85546875" customWidth="1"/>
    <col min="5" max="5" width="20" style="94" customWidth="1"/>
    <col min="6" max="6" width="12.85546875" customWidth="1"/>
    <col min="7" max="7" width="10" customWidth="1"/>
    <col min="11" max="11" width="12.85546875" customWidth="1"/>
    <col min="12" max="12" width="10" customWidth="1"/>
  </cols>
  <sheetData>
    <row r="1" spans="1:15" ht="15.75" thickBot="1"/>
    <row r="2" spans="1:15" ht="45.75" thickBot="1">
      <c r="A2" s="50" t="s">
        <v>4735</v>
      </c>
      <c r="B2" s="51" t="s">
        <v>3</v>
      </c>
      <c r="C2" s="50" t="s">
        <v>5</v>
      </c>
      <c r="D2" s="51" t="s">
        <v>6</v>
      </c>
      <c r="E2" s="52" t="s">
        <v>4794</v>
      </c>
      <c r="F2" s="50" t="s">
        <v>4741</v>
      </c>
      <c r="G2" s="51" t="s">
        <v>4742</v>
      </c>
      <c r="H2" s="53" t="s">
        <v>4781</v>
      </c>
      <c r="I2" s="53" t="s">
        <v>4743</v>
      </c>
      <c r="J2" s="54" t="s">
        <v>4744</v>
      </c>
      <c r="K2" s="51" t="s">
        <v>4750</v>
      </c>
      <c r="L2" s="51" t="s">
        <v>4751</v>
      </c>
      <c r="M2" s="53" t="s">
        <v>4784</v>
      </c>
      <c r="N2" s="53" t="s">
        <v>4752</v>
      </c>
      <c r="O2" s="54" t="s">
        <v>4753</v>
      </c>
    </row>
    <row r="3" spans="1:15">
      <c r="A3" s="7" t="s">
        <v>7</v>
      </c>
      <c r="B3" s="8" t="s">
        <v>13</v>
      </c>
      <c r="C3" s="63">
        <v>2</v>
      </c>
      <c r="D3" s="75" t="s">
        <v>15</v>
      </c>
      <c r="E3" s="97" t="s">
        <v>16</v>
      </c>
      <c r="F3" s="56"/>
      <c r="G3" s="57">
        <v>0</v>
      </c>
      <c r="H3" s="57"/>
      <c r="I3" s="47"/>
      <c r="J3" s="119"/>
      <c r="K3" s="59" t="s">
        <v>4755</v>
      </c>
      <c r="L3" s="58">
        <v>2</v>
      </c>
      <c r="M3" s="62">
        <v>25.675668999999999</v>
      </c>
      <c r="N3" s="48">
        <v>99.91</v>
      </c>
      <c r="O3" s="120">
        <v>4.9999999999997158E-2</v>
      </c>
    </row>
    <row r="4" spans="1:15">
      <c r="A4" s="7" t="s">
        <v>17</v>
      </c>
      <c r="B4" s="8" t="s">
        <v>13</v>
      </c>
      <c r="C4" s="63">
        <v>2</v>
      </c>
      <c r="D4" s="75" t="s">
        <v>15</v>
      </c>
      <c r="E4" s="97" t="s">
        <v>22</v>
      </c>
      <c r="F4" s="56" t="s">
        <v>4755</v>
      </c>
      <c r="G4" s="57">
        <v>0</v>
      </c>
      <c r="H4" s="57"/>
      <c r="I4" s="47"/>
      <c r="J4" s="119"/>
      <c r="K4" s="59" t="s">
        <v>4755</v>
      </c>
      <c r="L4" s="58">
        <v>1</v>
      </c>
      <c r="M4" s="62">
        <v>1.351351</v>
      </c>
      <c r="N4" s="48">
        <v>100</v>
      </c>
      <c r="O4" s="120">
        <v>0</v>
      </c>
    </row>
    <row r="5" spans="1:15">
      <c r="A5" s="7" t="s">
        <v>48</v>
      </c>
      <c r="B5" s="8" t="s">
        <v>13</v>
      </c>
      <c r="C5" s="63">
        <v>2</v>
      </c>
      <c r="D5" s="75" t="s">
        <v>15</v>
      </c>
      <c r="E5" s="97" t="s">
        <v>53</v>
      </c>
      <c r="F5" s="56" t="s">
        <v>4755</v>
      </c>
      <c r="G5" s="57">
        <v>1</v>
      </c>
      <c r="H5" s="61">
        <v>1.3157890000000001</v>
      </c>
      <c r="I5" s="47">
        <v>100</v>
      </c>
      <c r="J5" s="119">
        <v>0</v>
      </c>
      <c r="K5" s="59" t="s">
        <v>4755</v>
      </c>
      <c r="L5" s="58">
        <v>1</v>
      </c>
      <c r="M5" s="62">
        <v>18.918914000000001</v>
      </c>
      <c r="N5" s="48">
        <v>99.94</v>
      </c>
      <c r="O5" s="120">
        <v>0</v>
      </c>
    </row>
    <row r="6" spans="1:15">
      <c r="A6" s="7" t="s">
        <v>54</v>
      </c>
      <c r="B6" s="8" t="s">
        <v>13</v>
      </c>
      <c r="C6" s="63">
        <v>2</v>
      </c>
      <c r="D6" s="75" t="s">
        <v>15</v>
      </c>
      <c r="E6" s="97" t="s">
        <v>59</v>
      </c>
      <c r="F6" s="56"/>
      <c r="G6" s="57">
        <v>0</v>
      </c>
      <c r="H6" s="57"/>
      <c r="I6" s="47"/>
      <c r="J6" s="119"/>
      <c r="K6" s="59" t="s">
        <v>4755</v>
      </c>
      <c r="L6" s="58">
        <v>0</v>
      </c>
      <c r="M6" s="62"/>
      <c r="N6" s="48"/>
      <c r="O6" s="120"/>
    </row>
    <row r="7" spans="1:15">
      <c r="A7" s="7" t="s">
        <v>82</v>
      </c>
      <c r="B7" s="8" t="s">
        <v>13</v>
      </c>
      <c r="C7" s="63">
        <v>2</v>
      </c>
      <c r="D7" s="75" t="s">
        <v>15</v>
      </c>
      <c r="E7" s="97" t="s">
        <v>87</v>
      </c>
      <c r="F7" s="56" t="s">
        <v>4755</v>
      </c>
      <c r="G7" s="57">
        <v>3</v>
      </c>
      <c r="H7" s="61">
        <v>7.8947340000000006</v>
      </c>
      <c r="I7" s="47">
        <v>99.990000000000009</v>
      </c>
      <c r="J7" s="119">
        <v>8.1649658092756358E-3</v>
      </c>
      <c r="K7" s="59" t="s">
        <v>4755</v>
      </c>
      <c r="L7" s="58">
        <v>3</v>
      </c>
      <c r="M7" s="62">
        <v>8.1081059999999994</v>
      </c>
      <c r="N7" s="48">
        <v>99.983333333333334</v>
      </c>
      <c r="O7" s="120">
        <v>9.428090415818758E-3</v>
      </c>
    </row>
    <row r="8" spans="1:15">
      <c r="A8" s="7" t="s">
        <v>197</v>
      </c>
      <c r="B8" s="8" t="s">
        <v>13</v>
      </c>
      <c r="C8" s="63">
        <v>2</v>
      </c>
      <c r="D8" s="75" t="s">
        <v>15</v>
      </c>
      <c r="E8" s="97" t="s">
        <v>202</v>
      </c>
      <c r="F8" s="56" t="s">
        <v>4755</v>
      </c>
      <c r="G8" s="57">
        <v>2</v>
      </c>
      <c r="H8" s="61">
        <v>64.473661000000007</v>
      </c>
      <c r="I8" s="47">
        <v>98.42</v>
      </c>
      <c r="J8" s="119">
        <v>1.3299999999999983</v>
      </c>
      <c r="K8" s="59"/>
      <c r="L8" s="58">
        <v>0</v>
      </c>
      <c r="M8" s="62"/>
      <c r="N8" s="48"/>
      <c r="O8" s="120"/>
    </row>
    <row r="9" spans="1:15">
      <c r="A9" s="7" t="s">
        <v>233</v>
      </c>
      <c r="B9" s="8" t="s">
        <v>13</v>
      </c>
      <c r="C9" s="63">
        <v>2</v>
      </c>
      <c r="D9" s="75" t="s">
        <v>15</v>
      </c>
      <c r="E9" s="97" t="s">
        <v>237</v>
      </c>
      <c r="F9" s="56" t="s">
        <v>4756</v>
      </c>
      <c r="G9" s="57">
        <v>3</v>
      </c>
      <c r="H9" s="61">
        <v>76.315762000000007</v>
      </c>
      <c r="I9" s="47">
        <v>4.942333333333333</v>
      </c>
      <c r="J9" s="119">
        <v>9.8388120330770601E-2</v>
      </c>
      <c r="K9" s="59" t="s">
        <v>4757</v>
      </c>
      <c r="L9" s="58">
        <v>3</v>
      </c>
      <c r="M9" s="62">
        <v>75.675656000000004</v>
      </c>
      <c r="N9" s="48">
        <v>4.9353333333333333</v>
      </c>
      <c r="O9" s="120">
        <v>0.5578902719671307</v>
      </c>
    </row>
    <row r="10" spans="1:15">
      <c r="A10" s="7" t="s">
        <v>256</v>
      </c>
      <c r="B10" s="8" t="s">
        <v>13</v>
      </c>
      <c r="C10" s="63">
        <v>2</v>
      </c>
      <c r="D10" s="75" t="s">
        <v>15</v>
      </c>
      <c r="E10" s="97" t="s">
        <v>260</v>
      </c>
      <c r="F10" s="56" t="s">
        <v>4755</v>
      </c>
      <c r="G10" s="57">
        <v>0</v>
      </c>
      <c r="H10" s="57"/>
      <c r="I10" s="47"/>
      <c r="J10" s="119"/>
      <c r="K10" s="59"/>
      <c r="L10" s="58">
        <v>0</v>
      </c>
      <c r="M10" s="62"/>
      <c r="N10" s="48"/>
      <c r="O10" s="120"/>
    </row>
    <row r="11" spans="1:15">
      <c r="A11" s="7" t="s">
        <v>266</v>
      </c>
      <c r="B11" s="8" t="s">
        <v>13</v>
      </c>
      <c r="C11" s="63">
        <v>2</v>
      </c>
      <c r="D11" s="75" t="s">
        <v>15</v>
      </c>
      <c r="E11" s="97" t="s">
        <v>270</v>
      </c>
      <c r="F11" s="56" t="s">
        <v>4755</v>
      </c>
      <c r="G11" s="57">
        <v>0</v>
      </c>
      <c r="H11" s="61"/>
      <c r="I11" s="47"/>
      <c r="J11" s="119"/>
      <c r="K11" s="59"/>
      <c r="L11" s="58">
        <v>0</v>
      </c>
      <c r="M11" s="62"/>
      <c r="N11" s="48"/>
      <c r="O11" s="120"/>
    </row>
    <row r="12" spans="1:15">
      <c r="A12" s="7" t="s">
        <v>288</v>
      </c>
      <c r="B12" s="8" t="s">
        <v>13</v>
      </c>
      <c r="C12" s="63">
        <v>1</v>
      </c>
      <c r="D12" s="75" t="s">
        <v>34</v>
      </c>
      <c r="E12" s="97" t="s">
        <v>293</v>
      </c>
      <c r="F12" s="56" t="s">
        <v>4755</v>
      </c>
      <c r="G12" s="57">
        <v>0</v>
      </c>
      <c r="H12" s="57"/>
      <c r="I12" s="47"/>
      <c r="J12" s="119"/>
      <c r="K12" s="59"/>
      <c r="L12" s="58">
        <v>0</v>
      </c>
      <c r="M12" s="62"/>
      <c r="N12" s="48"/>
      <c r="O12" s="120"/>
    </row>
    <row r="13" spans="1:15">
      <c r="A13" s="7" t="s">
        <v>439</v>
      </c>
      <c r="B13" s="8" t="s">
        <v>13</v>
      </c>
      <c r="C13" s="63">
        <v>2</v>
      </c>
      <c r="D13" s="75" t="s">
        <v>15</v>
      </c>
      <c r="E13" s="97" t="s">
        <v>444</v>
      </c>
      <c r="F13" s="56" t="s">
        <v>4755</v>
      </c>
      <c r="G13" s="57">
        <v>3</v>
      </c>
      <c r="H13" s="61">
        <v>21.052624000000002</v>
      </c>
      <c r="I13" s="47">
        <v>99.986666666666665</v>
      </c>
      <c r="J13" s="119">
        <v>4.7140452079060292E-3</v>
      </c>
      <c r="K13" s="59" t="s">
        <v>4755</v>
      </c>
      <c r="L13" s="58">
        <v>3</v>
      </c>
      <c r="M13" s="62">
        <v>17.567563</v>
      </c>
      <c r="N13" s="48">
        <v>99.943333333333328</v>
      </c>
      <c r="O13" s="120">
        <v>4.1096093353124481E-2</v>
      </c>
    </row>
    <row r="14" spans="1:15">
      <c r="A14" s="7" t="s">
        <v>519</v>
      </c>
      <c r="B14" s="8" t="s">
        <v>13</v>
      </c>
      <c r="C14" s="63">
        <v>2</v>
      </c>
      <c r="D14" s="75" t="s">
        <v>15</v>
      </c>
      <c r="E14" s="97" t="s">
        <v>524</v>
      </c>
      <c r="F14" s="56" t="s">
        <v>4755</v>
      </c>
      <c r="G14" s="57">
        <v>0</v>
      </c>
      <c r="H14" s="61"/>
      <c r="I14" s="47"/>
      <c r="J14" s="119"/>
      <c r="K14" s="59" t="s">
        <v>4755</v>
      </c>
      <c r="L14" s="58">
        <v>0</v>
      </c>
      <c r="M14" s="62"/>
      <c r="N14" s="48"/>
      <c r="O14" s="120"/>
    </row>
    <row r="15" spans="1:15">
      <c r="A15" s="7" t="s">
        <v>531</v>
      </c>
      <c r="B15" s="8" t="s">
        <v>13</v>
      </c>
      <c r="C15" s="63">
        <v>1</v>
      </c>
      <c r="D15" s="75" t="s">
        <v>34</v>
      </c>
      <c r="E15" s="97" t="s">
        <v>536</v>
      </c>
      <c r="F15" s="56" t="s">
        <v>4755</v>
      </c>
      <c r="G15" s="57">
        <v>0</v>
      </c>
      <c r="H15" s="57"/>
      <c r="I15" s="47"/>
      <c r="J15" s="119"/>
      <c r="K15" s="59"/>
      <c r="L15" s="58">
        <v>0</v>
      </c>
      <c r="M15" s="62"/>
      <c r="N15" s="48"/>
      <c r="O15" s="120"/>
    </row>
    <row r="16" spans="1:15">
      <c r="A16" s="7" t="s">
        <v>537</v>
      </c>
      <c r="B16" s="8" t="s">
        <v>13</v>
      </c>
      <c r="C16" s="63">
        <v>2</v>
      </c>
      <c r="D16" s="75" t="s">
        <v>15</v>
      </c>
      <c r="E16" s="97" t="s">
        <v>542</v>
      </c>
      <c r="F16" s="56" t="s">
        <v>4756</v>
      </c>
      <c r="G16" s="57">
        <v>1</v>
      </c>
      <c r="H16" s="61">
        <v>90.789441000000011</v>
      </c>
      <c r="I16" s="47">
        <v>1.1579999999999999</v>
      </c>
      <c r="J16" s="119">
        <v>0</v>
      </c>
      <c r="K16" s="59" t="s">
        <v>4756</v>
      </c>
      <c r="L16" s="58">
        <v>3</v>
      </c>
      <c r="M16" s="62">
        <v>93.243218999999996</v>
      </c>
      <c r="N16" s="48">
        <v>1.2126666666666666</v>
      </c>
      <c r="O16" s="120">
        <v>8.1364748031455311E-2</v>
      </c>
    </row>
    <row r="17" spans="1:15">
      <c r="A17" s="7" t="s">
        <v>543</v>
      </c>
      <c r="B17" s="8" t="s">
        <v>13</v>
      </c>
      <c r="C17" s="63">
        <v>2</v>
      </c>
      <c r="D17" s="75" t="s">
        <v>15</v>
      </c>
      <c r="E17" s="97" t="s">
        <v>548</v>
      </c>
      <c r="F17" s="56"/>
      <c r="G17" s="57">
        <v>0</v>
      </c>
      <c r="H17" s="57"/>
      <c r="I17" s="47"/>
      <c r="J17" s="119"/>
      <c r="K17" s="59" t="s">
        <v>4756</v>
      </c>
      <c r="L17" s="58">
        <v>1</v>
      </c>
      <c r="M17" s="62">
        <v>97.297271999999992</v>
      </c>
      <c r="N17" s="48">
        <v>0.67300000000000004</v>
      </c>
      <c r="O17" s="120">
        <v>0</v>
      </c>
    </row>
    <row r="18" spans="1:15">
      <c r="A18" s="7" t="s">
        <v>549</v>
      </c>
      <c r="B18" s="8" t="s">
        <v>13</v>
      </c>
      <c r="C18" s="63">
        <v>1</v>
      </c>
      <c r="D18" s="75" t="s">
        <v>34</v>
      </c>
      <c r="E18" s="97" t="s">
        <v>554</v>
      </c>
      <c r="F18" s="56" t="s">
        <v>4755</v>
      </c>
      <c r="G18" s="57">
        <v>0</v>
      </c>
      <c r="H18" s="61"/>
      <c r="I18" s="47"/>
      <c r="J18" s="119"/>
      <c r="K18" s="59" t="s">
        <v>4755</v>
      </c>
      <c r="L18" s="58">
        <v>1</v>
      </c>
      <c r="M18" s="62">
        <v>32.432423999999997</v>
      </c>
      <c r="N18" s="48">
        <v>99.81</v>
      </c>
      <c r="O18" s="120">
        <v>0</v>
      </c>
    </row>
    <row r="19" spans="1:15">
      <c r="A19" s="7" t="s">
        <v>568</v>
      </c>
      <c r="B19" s="8" t="s">
        <v>13</v>
      </c>
      <c r="C19" s="63">
        <v>2</v>
      </c>
      <c r="D19" s="75" t="s">
        <v>15</v>
      </c>
      <c r="E19" s="97" t="s">
        <v>573</v>
      </c>
      <c r="F19" s="56" t="s">
        <v>4755</v>
      </c>
      <c r="G19" s="57">
        <v>1</v>
      </c>
      <c r="H19" s="61">
        <v>32.894725000000001</v>
      </c>
      <c r="I19" s="47">
        <v>99.93</v>
      </c>
      <c r="J19" s="119">
        <v>0</v>
      </c>
      <c r="K19" s="59"/>
      <c r="L19" s="58">
        <v>0</v>
      </c>
      <c r="M19" s="62"/>
      <c r="N19" s="48"/>
      <c r="O19" s="120"/>
    </row>
    <row r="20" spans="1:15">
      <c r="A20" s="7" t="s">
        <v>574</v>
      </c>
      <c r="B20" s="8" t="s">
        <v>13</v>
      </c>
      <c r="C20" s="63">
        <v>2</v>
      </c>
      <c r="D20" s="75" t="s">
        <v>15</v>
      </c>
      <c r="E20" s="97" t="s">
        <v>579</v>
      </c>
      <c r="F20" s="56" t="s">
        <v>4755</v>
      </c>
      <c r="G20" s="57">
        <v>3</v>
      </c>
      <c r="H20" s="61">
        <v>53.947349000000003</v>
      </c>
      <c r="I20" s="47">
        <v>99.13666666666667</v>
      </c>
      <c r="J20" s="119">
        <v>0.25037749277618648</v>
      </c>
      <c r="K20" s="59" t="s">
        <v>4755</v>
      </c>
      <c r="L20" s="58">
        <v>3</v>
      </c>
      <c r="M20" s="62">
        <v>58.108092999999997</v>
      </c>
      <c r="N20" s="48">
        <v>98.866666666666674</v>
      </c>
      <c r="O20" s="120">
        <v>0.59359544772139106</v>
      </c>
    </row>
    <row r="21" spans="1:15">
      <c r="A21" s="7" t="s">
        <v>597</v>
      </c>
      <c r="B21" s="8" t="s">
        <v>13</v>
      </c>
      <c r="C21" s="3">
        <v>62</v>
      </c>
      <c r="D21" s="75" t="s">
        <v>15</v>
      </c>
      <c r="E21" s="97" t="s">
        <v>602</v>
      </c>
      <c r="F21" s="56" t="s">
        <v>4755</v>
      </c>
      <c r="G21" s="57">
        <v>2</v>
      </c>
      <c r="H21" s="61">
        <v>38.157881000000003</v>
      </c>
      <c r="I21" s="47">
        <v>99.835000000000008</v>
      </c>
      <c r="J21" s="119">
        <v>0.15499999999999403</v>
      </c>
      <c r="K21" s="59" t="s">
        <v>4755</v>
      </c>
      <c r="L21" s="58">
        <v>2</v>
      </c>
      <c r="M21" s="62">
        <v>21.621616</v>
      </c>
      <c r="N21" s="48">
        <v>99.935000000000002</v>
      </c>
      <c r="O21" s="120">
        <v>2.4999999999998579E-2</v>
      </c>
    </row>
    <row r="22" spans="1:15">
      <c r="A22" s="7" t="s">
        <v>626</v>
      </c>
      <c r="B22" s="8" t="s">
        <v>13</v>
      </c>
      <c r="C22" s="63">
        <v>1</v>
      </c>
      <c r="D22" s="75" t="s">
        <v>34</v>
      </c>
      <c r="E22" s="97" t="s">
        <v>630</v>
      </c>
      <c r="F22" s="56" t="s">
        <v>4755</v>
      </c>
      <c r="G22" s="57">
        <v>0</v>
      </c>
      <c r="H22" s="61"/>
      <c r="I22" s="47"/>
      <c r="J22" s="119"/>
      <c r="K22" s="59" t="s">
        <v>4755</v>
      </c>
      <c r="L22" s="58">
        <v>0</v>
      </c>
      <c r="M22" s="62"/>
      <c r="N22" s="48"/>
      <c r="O22" s="120"/>
    </row>
    <row r="23" spans="1:15">
      <c r="A23" s="7" t="s">
        <v>641</v>
      </c>
      <c r="B23" s="8" t="s">
        <v>13</v>
      </c>
      <c r="C23" s="3">
        <v>40</v>
      </c>
      <c r="D23" s="75" t="s">
        <v>323</v>
      </c>
      <c r="E23" s="97" t="s">
        <v>646</v>
      </c>
      <c r="F23" s="56"/>
      <c r="G23" s="57">
        <v>0</v>
      </c>
      <c r="H23" s="57"/>
      <c r="I23" s="47"/>
      <c r="J23" s="119"/>
      <c r="K23" s="59" t="s">
        <v>4755</v>
      </c>
      <c r="L23" s="58">
        <v>0</v>
      </c>
      <c r="M23" s="62"/>
      <c r="N23" s="48"/>
      <c r="O23" s="120"/>
    </row>
    <row r="24" spans="1:15">
      <c r="A24" s="7" t="s">
        <v>660</v>
      </c>
      <c r="B24" s="8" t="s">
        <v>13</v>
      </c>
      <c r="C24" s="63">
        <v>2</v>
      </c>
      <c r="D24" s="75" t="s">
        <v>15</v>
      </c>
      <c r="E24" s="97" t="s">
        <v>665</v>
      </c>
      <c r="F24" s="56" t="s">
        <v>4755</v>
      </c>
      <c r="G24" s="57">
        <v>0</v>
      </c>
      <c r="H24" s="57"/>
      <c r="I24" s="47"/>
      <c r="J24" s="119"/>
      <c r="K24" s="59" t="s">
        <v>4755</v>
      </c>
      <c r="L24" s="58">
        <v>0</v>
      </c>
      <c r="M24" s="62"/>
      <c r="N24" s="48"/>
      <c r="O24" s="120"/>
    </row>
    <row r="25" spans="1:15">
      <c r="A25" s="7" t="s">
        <v>717</v>
      </c>
      <c r="B25" s="8" t="s">
        <v>13</v>
      </c>
      <c r="C25" s="63">
        <v>2</v>
      </c>
      <c r="D25" s="75" t="s">
        <v>15</v>
      </c>
      <c r="E25" s="97" t="s">
        <v>721</v>
      </c>
      <c r="F25" s="56" t="s">
        <v>4755</v>
      </c>
      <c r="G25" s="57">
        <v>1</v>
      </c>
      <c r="H25" s="61">
        <v>2.6315780000000002</v>
      </c>
      <c r="I25" s="47">
        <v>100</v>
      </c>
      <c r="J25" s="119">
        <v>0</v>
      </c>
      <c r="K25" s="59" t="s">
        <v>4755</v>
      </c>
      <c r="L25" s="58">
        <v>2</v>
      </c>
      <c r="M25" s="62">
        <v>35.135126</v>
      </c>
      <c r="N25" s="48">
        <v>99.759999999999991</v>
      </c>
      <c r="O25" s="120">
        <v>0.21000000000000085</v>
      </c>
    </row>
    <row r="26" spans="1:15">
      <c r="A26" s="7" t="s">
        <v>782</v>
      </c>
      <c r="B26" s="8" t="s">
        <v>13</v>
      </c>
      <c r="C26" s="63">
        <v>2</v>
      </c>
      <c r="D26" s="75" t="s">
        <v>15</v>
      </c>
      <c r="E26" s="97" t="s">
        <v>788</v>
      </c>
      <c r="F26" s="56"/>
      <c r="G26" s="57">
        <v>0</v>
      </c>
      <c r="H26" s="61"/>
      <c r="I26" s="47"/>
      <c r="J26" s="119"/>
      <c r="K26" s="59" t="s">
        <v>4755</v>
      </c>
      <c r="L26" s="58">
        <v>0</v>
      </c>
      <c r="M26" s="62"/>
      <c r="N26" s="48"/>
      <c r="O26" s="120"/>
    </row>
    <row r="27" spans="1:15">
      <c r="A27" s="7" t="s">
        <v>782</v>
      </c>
      <c r="B27" s="8" t="s">
        <v>13</v>
      </c>
      <c r="C27" s="3">
        <v>50</v>
      </c>
      <c r="D27" s="75" t="s">
        <v>15</v>
      </c>
      <c r="E27" s="97" t="s">
        <v>787</v>
      </c>
      <c r="F27" s="56" t="s">
        <v>4756</v>
      </c>
      <c r="G27" s="57">
        <v>0</v>
      </c>
      <c r="H27" s="57"/>
      <c r="I27" s="47"/>
      <c r="J27" s="119"/>
      <c r="K27" s="59"/>
      <c r="L27" s="58">
        <v>0</v>
      </c>
      <c r="M27" s="62"/>
      <c r="N27" s="48"/>
      <c r="O27" s="120"/>
    </row>
    <row r="28" spans="1:15">
      <c r="A28" s="7" t="s">
        <v>807</v>
      </c>
      <c r="B28" s="8" t="s">
        <v>13</v>
      </c>
      <c r="C28" s="63">
        <v>2</v>
      </c>
      <c r="D28" s="75" t="s">
        <v>15</v>
      </c>
      <c r="E28" s="97" t="s">
        <v>811</v>
      </c>
      <c r="F28" s="56" t="s">
        <v>4756</v>
      </c>
      <c r="G28" s="57">
        <v>0</v>
      </c>
      <c r="H28" s="57"/>
      <c r="I28" s="47"/>
      <c r="J28" s="119"/>
      <c r="K28" s="59"/>
      <c r="L28" s="58">
        <v>0</v>
      </c>
      <c r="M28" s="62"/>
      <c r="N28" s="48"/>
      <c r="O28" s="120"/>
    </row>
    <row r="29" spans="1:15">
      <c r="A29" s="7" t="s">
        <v>834</v>
      </c>
      <c r="B29" s="8" t="s">
        <v>13</v>
      </c>
      <c r="C29" s="63">
        <v>2</v>
      </c>
      <c r="D29" s="75" t="s">
        <v>15</v>
      </c>
      <c r="E29" s="97" t="s">
        <v>839</v>
      </c>
      <c r="F29" s="56" t="s">
        <v>4755</v>
      </c>
      <c r="G29" s="57">
        <v>0</v>
      </c>
      <c r="H29" s="57"/>
      <c r="I29" s="47"/>
      <c r="J29" s="119"/>
      <c r="K29" s="59"/>
      <c r="L29" s="58">
        <v>0</v>
      </c>
      <c r="M29" s="62"/>
      <c r="N29" s="48"/>
      <c r="O29" s="120"/>
    </row>
    <row r="30" spans="1:15">
      <c r="A30" s="7" t="s">
        <v>846</v>
      </c>
      <c r="B30" s="8" t="s">
        <v>13</v>
      </c>
      <c r="C30" s="63">
        <v>2</v>
      </c>
      <c r="D30" s="75" t="s">
        <v>15</v>
      </c>
      <c r="E30" s="97" t="s">
        <v>851</v>
      </c>
      <c r="F30" s="56" t="s">
        <v>4755</v>
      </c>
      <c r="G30" s="57">
        <v>0</v>
      </c>
      <c r="H30" s="57"/>
      <c r="I30" s="47"/>
      <c r="J30" s="119"/>
      <c r="K30" s="59" t="s">
        <v>4755</v>
      </c>
      <c r="L30" s="58">
        <v>0</v>
      </c>
      <c r="M30" s="62"/>
      <c r="N30" s="48"/>
      <c r="O30" s="120"/>
    </row>
    <row r="31" spans="1:15">
      <c r="A31" s="7" t="s">
        <v>886</v>
      </c>
      <c r="B31" s="8" t="s">
        <v>13</v>
      </c>
      <c r="C31" s="63">
        <v>2</v>
      </c>
      <c r="D31" s="75" t="s">
        <v>15</v>
      </c>
      <c r="E31" s="97" t="s">
        <v>891</v>
      </c>
      <c r="F31" s="56" t="s">
        <v>4756</v>
      </c>
      <c r="G31" s="57">
        <v>1</v>
      </c>
      <c r="H31" s="61">
        <v>98.68417500000001</v>
      </c>
      <c r="I31" s="47">
        <v>0.125</v>
      </c>
      <c r="J31" s="119">
        <v>0</v>
      </c>
      <c r="K31" s="59" t="s">
        <v>4756</v>
      </c>
      <c r="L31" s="58">
        <v>1</v>
      </c>
      <c r="M31" s="62">
        <v>99.999973999999995</v>
      </c>
      <c r="N31" s="48">
        <v>0.31469999999999998</v>
      </c>
      <c r="O31" s="120">
        <v>0</v>
      </c>
    </row>
    <row r="32" spans="1:15">
      <c r="A32" s="7" t="s">
        <v>915</v>
      </c>
      <c r="B32" s="8" t="s">
        <v>13</v>
      </c>
      <c r="C32" s="63">
        <v>2</v>
      </c>
      <c r="D32" s="75" t="s">
        <v>15</v>
      </c>
      <c r="E32" s="97" t="s">
        <v>920</v>
      </c>
      <c r="F32" s="56" t="s">
        <v>4756</v>
      </c>
      <c r="G32" s="57">
        <v>1</v>
      </c>
      <c r="H32" s="61">
        <v>92.105230000000006</v>
      </c>
      <c r="I32" s="47">
        <v>0.99129999999999996</v>
      </c>
      <c r="J32" s="119">
        <v>0</v>
      </c>
      <c r="K32" s="59" t="s">
        <v>4756</v>
      </c>
      <c r="L32" s="58">
        <v>0</v>
      </c>
      <c r="M32" s="62"/>
      <c r="N32" s="48"/>
      <c r="O32" s="120"/>
    </row>
    <row r="33" spans="1:15">
      <c r="A33" s="7" t="s">
        <v>921</v>
      </c>
      <c r="B33" s="8" t="s">
        <v>13</v>
      </c>
      <c r="C33" s="63">
        <v>2</v>
      </c>
      <c r="D33" s="75" t="s">
        <v>15</v>
      </c>
      <c r="E33" s="97" t="s">
        <v>926</v>
      </c>
      <c r="F33" s="56" t="s">
        <v>4755</v>
      </c>
      <c r="G33" s="57">
        <v>0</v>
      </c>
      <c r="H33" s="61"/>
      <c r="I33" s="47"/>
      <c r="J33" s="119"/>
      <c r="K33" s="59" t="s">
        <v>4755</v>
      </c>
      <c r="L33" s="58">
        <v>0</v>
      </c>
      <c r="M33" s="62"/>
      <c r="N33" s="48"/>
      <c r="O33" s="120"/>
    </row>
    <row r="34" spans="1:15">
      <c r="A34" s="7" t="s">
        <v>950</v>
      </c>
      <c r="B34" s="8" t="s">
        <v>13</v>
      </c>
      <c r="C34" s="63">
        <v>2</v>
      </c>
      <c r="D34" s="75" t="s">
        <v>15</v>
      </c>
      <c r="E34" s="97" t="s">
        <v>955</v>
      </c>
      <c r="F34" s="56" t="s">
        <v>4755</v>
      </c>
      <c r="G34" s="57">
        <v>1</v>
      </c>
      <c r="H34" s="61">
        <v>59.210505000000005</v>
      </c>
      <c r="I34" s="47">
        <v>98.86</v>
      </c>
      <c r="J34" s="119">
        <v>0</v>
      </c>
      <c r="K34" s="59" t="s">
        <v>4755</v>
      </c>
      <c r="L34" s="58">
        <v>0</v>
      </c>
      <c r="M34" s="62"/>
      <c r="N34" s="48"/>
      <c r="O34" s="120"/>
    </row>
    <row r="35" spans="1:15">
      <c r="A35" s="7" t="s">
        <v>999</v>
      </c>
      <c r="B35" s="8" t="s">
        <v>13</v>
      </c>
      <c r="C35" s="63">
        <v>1</v>
      </c>
      <c r="D35" s="75" t="s">
        <v>34</v>
      </c>
      <c r="E35" s="97" t="s">
        <v>1004</v>
      </c>
      <c r="F35" s="56"/>
      <c r="G35" s="57">
        <v>0</v>
      </c>
      <c r="H35" s="57"/>
      <c r="I35" s="47"/>
      <c r="J35" s="119"/>
      <c r="K35" s="59" t="s">
        <v>4755</v>
      </c>
      <c r="L35" s="58">
        <v>0</v>
      </c>
      <c r="M35" s="62"/>
      <c r="N35" s="48"/>
      <c r="O35" s="120"/>
    </row>
    <row r="36" spans="1:15">
      <c r="A36" s="7" t="s">
        <v>1039</v>
      </c>
      <c r="B36" s="8" t="s">
        <v>13</v>
      </c>
      <c r="C36" s="63">
        <v>2</v>
      </c>
      <c r="D36" s="75" t="s">
        <v>15</v>
      </c>
      <c r="E36" s="97" t="s">
        <v>1043</v>
      </c>
      <c r="F36" s="56"/>
      <c r="G36" s="57">
        <v>0</v>
      </c>
      <c r="H36" s="57"/>
      <c r="I36" s="47"/>
      <c r="J36" s="119"/>
      <c r="K36" s="59" t="s">
        <v>4755</v>
      </c>
      <c r="L36" s="58">
        <v>0</v>
      </c>
      <c r="M36" s="62"/>
      <c r="N36" s="48"/>
      <c r="O36" s="120"/>
    </row>
    <row r="37" spans="1:15">
      <c r="A37" s="7" t="s">
        <v>1044</v>
      </c>
      <c r="B37" s="8" t="s">
        <v>13</v>
      </c>
      <c r="C37" s="63">
        <v>2</v>
      </c>
      <c r="D37" s="75" t="s">
        <v>15</v>
      </c>
      <c r="E37" s="97" t="s">
        <v>1049</v>
      </c>
      <c r="F37" s="56" t="s">
        <v>4755</v>
      </c>
      <c r="G37" s="57">
        <v>3</v>
      </c>
      <c r="H37" s="61">
        <v>35.526303000000006</v>
      </c>
      <c r="I37" s="47">
        <v>99.886666666666656</v>
      </c>
      <c r="J37" s="119">
        <v>7.1336448530103652E-2</v>
      </c>
      <c r="K37" s="59" t="s">
        <v>4755</v>
      </c>
      <c r="L37" s="58">
        <v>3</v>
      </c>
      <c r="M37" s="62">
        <v>31.081073</v>
      </c>
      <c r="N37" s="48">
        <v>99.813333333333333</v>
      </c>
      <c r="O37" s="120">
        <v>9.0308114560965908E-2</v>
      </c>
    </row>
    <row r="38" spans="1:15">
      <c r="A38" s="7" t="s">
        <v>1062</v>
      </c>
      <c r="B38" s="8" t="s">
        <v>13</v>
      </c>
      <c r="C38" s="63">
        <v>2</v>
      </c>
      <c r="D38" s="75" t="s">
        <v>15</v>
      </c>
      <c r="E38" s="97" t="s">
        <v>1067</v>
      </c>
      <c r="F38" s="56" t="s">
        <v>4755</v>
      </c>
      <c r="G38" s="57">
        <v>0</v>
      </c>
      <c r="H38" s="57"/>
      <c r="I38" s="47"/>
      <c r="J38" s="119"/>
      <c r="K38" s="59"/>
      <c r="L38" s="58">
        <v>0</v>
      </c>
      <c r="M38" s="62"/>
      <c r="N38" s="48"/>
      <c r="O38" s="120"/>
    </row>
    <row r="39" spans="1:15">
      <c r="A39" s="7" t="s">
        <v>1129</v>
      </c>
      <c r="B39" s="8" t="s">
        <v>13</v>
      </c>
      <c r="C39" s="63">
        <v>2</v>
      </c>
      <c r="D39" s="75" t="s">
        <v>15</v>
      </c>
      <c r="E39" s="97" t="s">
        <v>1133</v>
      </c>
      <c r="F39" s="56"/>
      <c r="G39" s="57">
        <v>0</v>
      </c>
      <c r="H39" s="57"/>
      <c r="I39" s="47"/>
      <c r="J39" s="119"/>
      <c r="K39" s="59" t="s">
        <v>4755</v>
      </c>
      <c r="L39" s="58">
        <v>0</v>
      </c>
      <c r="M39" s="62"/>
      <c r="N39" s="48"/>
      <c r="O39" s="120"/>
    </row>
    <row r="40" spans="1:15">
      <c r="A40" s="7" t="s">
        <v>1141</v>
      </c>
      <c r="B40" s="8" t="s">
        <v>13</v>
      </c>
      <c r="C40" s="63">
        <v>2</v>
      </c>
      <c r="D40" s="75" t="s">
        <v>15</v>
      </c>
      <c r="E40" s="97" t="s">
        <v>1146</v>
      </c>
      <c r="F40" s="56" t="s">
        <v>4755</v>
      </c>
      <c r="G40" s="57">
        <v>3</v>
      </c>
      <c r="H40" s="61">
        <v>43.421037000000005</v>
      </c>
      <c r="I40" s="47">
        <v>99.716666666666654</v>
      </c>
      <c r="J40" s="119">
        <v>0.23795424396766426</v>
      </c>
      <c r="K40" s="59" t="s">
        <v>4755</v>
      </c>
      <c r="L40" s="58">
        <v>3</v>
      </c>
      <c r="M40" s="62">
        <v>44.594583</v>
      </c>
      <c r="N40" s="48">
        <v>99.553333333333327</v>
      </c>
      <c r="O40" s="120">
        <v>0.38767110917489245</v>
      </c>
    </row>
    <row r="41" spans="1:15">
      <c r="A41" s="7" t="s">
        <v>1210</v>
      </c>
      <c r="B41" s="8" t="s">
        <v>13</v>
      </c>
      <c r="C41" s="63">
        <v>1</v>
      </c>
      <c r="D41" s="75" t="s">
        <v>34</v>
      </c>
      <c r="E41" s="97" t="s">
        <v>1215</v>
      </c>
      <c r="F41" s="56" t="s">
        <v>4755</v>
      </c>
      <c r="G41" s="57">
        <v>0</v>
      </c>
      <c r="H41" s="61"/>
      <c r="I41" s="47"/>
      <c r="J41" s="119"/>
      <c r="K41" s="59" t="s">
        <v>4755</v>
      </c>
      <c r="L41" s="58">
        <v>0</v>
      </c>
      <c r="M41" s="62"/>
      <c r="N41" s="48"/>
      <c r="O41" s="120"/>
    </row>
    <row r="42" spans="1:15">
      <c r="A42" s="7" t="s">
        <v>1227</v>
      </c>
      <c r="B42" s="8" t="s">
        <v>13</v>
      </c>
      <c r="C42" s="63">
        <v>1</v>
      </c>
      <c r="D42" s="75" t="s">
        <v>34</v>
      </c>
      <c r="E42" s="97" t="s">
        <v>1232</v>
      </c>
      <c r="F42" s="56" t="s">
        <v>4755</v>
      </c>
      <c r="G42" s="57">
        <v>1</v>
      </c>
      <c r="H42" s="61">
        <v>10.526312000000001</v>
      </c>
      <c r="I42" s="47">
        <v>99.99</v>
      </c>
      <c r="J42" s="119">
        <v>0</v>
      </c>
      <c r="K42" s="59" t="s">
        <v>4755</v>
      </c>
      <c r="L42" s="58">
        <v>0</v>
      </c>
      <c r="M42" s="62"/>
      <c r="N42" s="48"/>
      <c r="O42" s="120"/>
    </row>
    <row r="43" spans="1:15">
      <c r="A43" s="7" t="s">
        <v>1250</v>
      </c>
      <c r="B43" s="8" t="s">
        <v>13</v>
      </c>
      <c r="C43" s="63">
        <v>2</v>
      </c>
      <c r="D43" s="75" t="s">
        <v>15</v>
      </c>
      <c r="E43" s="97" t="s">
        <v>1254</v>
      </c>
      <c r="F43" s="56" t="s">
        <v>4756</v>
      </c>
      <c r="G43" s="57">
        <v>1</v>
      </c>
      <c r="H43" s="61">
        <v>96.052597000000006</v>
      </c>
      <c r="I43" s="47">
        <v>0.62849999999999995</v>
      </c>
      <c r="J43" s="119">
        <v>0</v>
      </c>
      <c r="K43" s="59" t="s">
        <v>4756</v>
      </c>
      <c r="L43" s="58">
        <v>3</v>
      </c>
      <c r="M43" s="62">
        <v>85.135113000000004</v>
      </c>
      <c r="N43" s="48">
        <v>1.8133333333333332</v>
      </c>
      <c r="O43" s="120">
        <v>0.54540280731054436</v>
      </c>
    </row>
    <row r="44" spans="1:15">
      <c r="A44" s="7" t="s">
        <v>1287</v>
      </c>
      <c r="B44" s="8" t="s">
        <v>13</v>
      </c>
      <c r="C44" s="63">
        <v>2</v>
      </c>
      <c r="D44" s="75" t="s">
        <v>15</v>
      </c>
      <c r="E44" s="97" t="s">
        <v>1292</v>
      </c>
      <c r="F44" s="56" t="s">
        <v>4756</v>
      </c>
      <c r="G44" s="57">
        <v>1</v>
      </c>
      <c r="H44" s="61">
        <v>80.263129000000006</v>
      </c>
      <c r="I44" s="47">
        <v>2.218</v>
      </c>
      <c r="J44" s="119">
        <v>0</v>
      </c>
      <c r="K44" s="59" t="s">
        <v>4756</v>
      </c>
      <c r="L44" s="58">
        <v>1</v>
      </c>
      <c r="M44" s="62">
        <v>79.729709</v>
      </c>
      <c r="N44" s="48">
        <v>2.2410000000000001</v>
      </c>
      <c r="O44" s="120">
        <v>0</v>
      </c>
    </row>
    <row r="45" spans="1:15">
      <c r="A45" s="7" t="s">
        <v>1323</v>
      </c>
      <c r="B45" s="8" t="s">
        <v>13</v>
      </c>
      <c r="C45" s="63">
        <v>2</v>
      </c>
      <c r="D45" s="75" t="s">
        <v>15</v>
      </c>
      <c r="E45" s="97" t="s">
        <v>1328</v>
      </c>
      <c r="F45" s="56" t="s">
        <v>4755</v>
      </c>
      <c r="G45" s="57">
        <v>1</v>
      </c>
      <c r="H45" s="61">
        <v>61.842083000000002</v>
      </c>
      <c r="I45" s="47">
        <v>98.62</v>
      </c>
      <c r="J45" s="119">
        <v>0</v>
      </c>
      <c r="K45" s="59"/>
      <c r="L45" s="58">
        <v>0</v>
      </c>
      <c r="M45" s="62"/>
      <c r="N45" s="48"/>
      <c r="O45" s="120"/>
    </row>
    <row r="46" spans="1:15">
      <c r="A46" s="7" t="s">
        <v>1340</v>
      </c>
      <c r="B46" s="8" t="s">
        <v>13</v>
      </c>
      <c r="C46" s="63">
        <v>2</v>
      </c>
      <c r="D46" s="75" t="s">
        <v>15</v>
      </c>
      <c r="E46" s="97" t="s">
        <v>1345</v>
      </c>
      <c r="F46" s="56" t="s">
        <v>4756</v>
      </c>
      <c r="G46" s="57">
        <v>3</v>
      </c>
      <c r="H46" s="61">
        <v>84.210496000000006</v>
      </c>
      <c r="I46" s="47">
        <v>1.8853333333333335</v>
      </c>
      <c r="J46" s="119">
        <v>0.16937991485284062</v>
      </c>
      <c r="K46" s="59" t="s">
        <v>4756</v>
      </c>
      <c r="L46" s="58">
        <v>3</v>
      </c>
      <c r="M46" s="62">
        <v>87.837814999999992</v>
      </c>
      <c r="N46" s="48">
        <v>1.5158333333333334</v>
      </c>
      <c r="O46" s="120">
        <v>0.7196835338458758</v>
      </c>
    </row>
    <row r="47" spans="1:15">
      <c r="A47" s="7" t="s">
        <v>1346</v>
      </c>
      <c r="B47" s="8" t="s">
        <v>13</v>
      </c>
      <c r="C47" s="63">
        <v>2</v>
      </c>
      <c r="D47" s="75" t="s">
        <v>15</v>
      </c>
      <c r="E47" s="97" t="s">
        <v>1351</v>
      </c>
      <c r="F47" s="56" t="s">
        <v>4755</v>
      </c>
      <c r="G47" s="57">
        <v>1</v>
      </c>
      <c r="H47" s="61">
        <v>36.842092000000001</v>
      </c>
      <c r="I47" s="47">
        <v>99.87</v>
      </c>
      <c r="J47" s="119">
        <v>0</v>
      </c>
      <c r="K47" s="59" t="s">
        <v>4755</v>
      </c>
      <c r="L47" s="58">
        <v>1</v>
      </c>
      <c r="M47" s="62">
        <v>24.324317999999998</v>
      </c>
      <c r="N47" s="48">
        <v>99.92</v>
      </c>
      <c r="O47" s="120">
        <v>0</v>
      </c>
    </row>
    <row r="48" spans="1:15">
      <c r="A48" s="7" t="s">
        <v>1375</v>
      </c>
      <c r="B48" s="8" t="s">
        <v>13</v>
      </c>
      <c r="C48" s="63">
        <v>2</v>
      </c>
      <c r="D48" s="75" t="s">
        <v>15</v>
      </c>
      <c r="E48" s="97" t="s">
        <v>1379</v>
      </c>
      <c r="F48" s="56" t="s">
        <v>4756</v>
      </c>
      <c r="G48" s="57">
        <v>2</v>
      </c>
      <c r="H48" s="61">
        <v>86.842074000000011</v>
      </c>
      <c r="I48" s="47">
        <v>1.5405</v>
      </c>
      <c r="J48" s="119">
        <v>0.2224999999999997</v>
      </c>
      <c r="K48" s="59" t="s">
        <v>4756</v>
      </c>
      <c r="L48" s="58">
        <v>1</v>
      </c>
      <c r="M48" s="62">
        <v>86.486463999999998</v>
      </c>
      <c r="N48" s="48">
        <v>1.7769999999999999</v>
      </c>
      <c r="O48" s="120">
        <v>0</v>
      </c>
    </row>
    <row r="49" spans="1:15">
      <c r="A49" s="7" t="s">
        <v>1402</v>
      </c>
      <c r="B49" s="8" t="s">
        <v>13</v>
      </c>
      <c r="C49" s="63">
        <v>2</v>
      </c>
      <c r="D49" s="75" t="s">
        <v>15</v>
      </c>
      <c r="E49" s="97" t="s">
        <v>1407</v>
      </c>
      <c r="F49" s="56" t="s">
        <v>4755</v>
      </c>
      <c r="G49" s="57">
        <v>0</v>
      </c>
      <c r="H49" s="57"/>
      <c r="I49" s="47"/>
      <c r="J49" s="119"/>
      <c r="K49" s="59"/>
      <c r="L49" s="58">
        <v>0</v>
      </c>
      <c r="M49" s="62"/>
      <c r="N49" s="48"/>
      <c r="O49" s="120"/>
    </row>
    <row r="50" spans="1:15">
      <c r="A50" s="7" t="s">
        <v>1459</v>
      </c>
      <c r="B50" s="8" t="s">
        <v>13</v>
      </c>
      <c r="C50" s="63">
        <v>2</v>
      </c>
      <c r="D50" s="75" t="s">
        <v>15</v>
      </c>
      <c r="E50" s="97" t="s">
        <v>1464</v>
      </c>
      <c r="F50" s="56" t="s">
        <v>4755</v>
      </c>
      <c r="G50" s="57">
        <v>1</v>
      </c>
      <c r="H50" s="61">
        <v>52.631560000000007</v>
      </c>
      <c r="I50" s="47">
        <v>99.17</v>
      </c>
      <c r="J50" s="119">
        <v>0</v>
      </c>
      <c r="K50" s="59" t="s">
        <v>4755</v>
      </c>
      <c r="L50" s="58">
        <v>1</v>
      </c>
      <c r="M50" s="62">
        <v>36.486477000000001</v>
      </c>
      <c r="N50" s="48">
        <v>99.75</v>
      </c>
      <c r="O50" s="120">
        <v>0</v>
      </c>
    </row>
    <row r="51" spans="1:15">
      <c r="A51" s="7" t="s">
        <v>1482</v>
      </c>
      <c r="B51" s="8" t="s">
        <v>13</v>
      </c>
      <c r="C51" s="63">
        <v>1</v>
      </c>
      <c r="D51" s="75" t="s">
        <v>34</v>
      </c>
      <c r="E51" s="97" t="s">
        <v>1487</v>
      </c>
      <c r="F51" s="56" t="s">
        <v>4755</v>
      </c>
      <c r="G51" s="57">
        <v>0</v>
      </c>
      <c r="H51" s="61"/>
      <c r="I51" s="47"/>
      <c r="J51" s="119"/>
      <c r="K51" s="59" t="s">
        <v>4755</v>
      </c>
      <c r="L51" s="58">
        <v>0</v>
      </c>
      <c r="M51" s="62"/>
      <c r="N51" s="48"/>
      <c r="O51" s="120"/>
    </row>
    <row r="52" spans="1:15">
      <c r="A52" s="7" t="s">
        <v>1499</v>
      </c>
      <c r="B52" s="8" t="s">
        <v>13</v>
      </c>
      <c r="C52" s="63">
        <v>2</v>
      </c>
      <c r="D52" s="75" t="s">
        <v>15</v>
      </c>
      <c r="E52" s="97" t="s">
        <v>1503</v>
      </c>
      <c r="F52" s="56" t="s">
        <v>4755</v>
      </c>
      <c r="G52" s="57">
        <v>0</v>
      </c>
      <c r="H52" s="61"/>
      <c r="I52" s="47"/>
      <c r="J52" s="119"/>
      <c r="K52" s="59" t="s">
        <v>4755</v>
      </c>
      <c r="L52" s="58">
        <v>0</v>
      </c>
      <c r="M52" s="62"/>
      <c r="N52" s="48"/>
      <c r="O52" s="120"/>
    </row>
    <row r="53" spans="1:15">
      <c r="A53" s="7" t="s">
        <v>1516</v>
      </c>
      <c r="B53" s="8" t="s">
        <v>13</v>
      </c>
      <c r="C53" s="63">
        <v>1</v>
      </c>
      <c r="D53" s="75" t="s">
        <v>34</v>
      </c>
      <c r="E53" s="97" t="s">
        <v>1520</v>
      </c>
      <c r="F53" s="56"/>
      <c r="G53" s="57">
        <v>0</v>
      </c>
      <c r="H53" s="61"/>
      <c r="I53" s="47"/>
      <c r="J53" s="119"/>
      <c r="K53" s="59"/>
      <c r="L53" s="58">
        <v>0</v>
      </c>
      <c r="M53" s="62"/>
      <c r="N53" s="48"/>
      <c r="O53" s="120"/>
    </row>
    <row r="54" spans="1:15">
      <c r="A54" s="7" t="s">
        <v>1580</v>
      </c>
      <c r="B54" s="8" t="s">
        <v>13</v>
      </c>
      <c r="C54" s="63">
        <v>2</v>
      </c>
      <c r="D54" s="75" t="s">
        <v>15</v>
      </c>
      <c r="E54" s="97" t="s">
        <v>1584</v>
      </c>
      <c r="F54" s="56"/>
      <c r="G54" s="57">
        <v>0</v>
      </c>
      <c r="H54" s="57"/>
      <c r="I54" s="47"/>
      <c r="J54" s="119"/>
      <c r="K54" s="59" t="s">
        <v>4756</v>
      </c>
      <c r="L54" s="58">
        <v>0</v>
      </c>
      <c r="M54" s="62"/>
      <c r="N54" s="48"/>
      <c r="O54" s="120"/>
    </row>
    <row r="55" spans="1:15">
      <c r="A55" s="7" t="s">
        <v>1596</v>
      </c>
      <c r="B55" s="8" t="s">
        <v>13</v>
      </c>
      <c r="C55" s="63">
        <v>2</v>
      </c>
      <c r="D55" s="75" t="s">
        <v>15</v>
      </c>
      <c r="E55" s="97" t="s">
        <v>1600</v>
      </c>
      <c r="F55" s="56" t="s">
        <v>4755</v>
      </c>
      <c r="G55" s="57">
        <v>1</v>
      </c>
      <c r="H55" s="61">
        <v>60.526294000000007</v>
      </c>
      <c r="I55" s="47">
        <v>98.7</v>
      </c>
      <c r="J55" s="119">
        <v>0</v>
      </c>
      <c r="K55" s="59" t="s">
        <v>4755</v>
      </c>
      <c r="L55" s="58">
        <v>1</v>
      </c>
      <c r="M55" s="62">
        <v>68.918901000000005</v>
      </c>
      <c r="N55" s="48">
        <v>93.32</v>
      </c>
      <c r="O55" s="120">
        <v>0</v>
      </c>
    </row>
    <row r="56" spans="1:15">
      <c r="A56" s="7" t="s">
        <v>1661</v>
      </c>
      <c r="B56" s="8" t="s">
        <v>13</v>
      </c>
      <c r="C56" s="63">
        <v>1</v>
      </c>
      <c r="D56" s="75" t="s">
        <v>34</v>
      </c>
      <c r="E56" s="97" t="s">
        <v>1666</v>
      </c>
      <c r="F56" s="56"/>
      <c r="G56" s="57">
        <v>0</v>
      </c>
      <c r="H56" s="57"/>
      <c r="I56" s="47"/>
      <c r="J56" s="119"/>
      <c r="K56" s="59"/>
      <c r="L56" s="58">
        <v>0</v>
      </c>
      <c r="M56" s="62"/>
      <c r="N56" s="48"/>
      <c r="O56" s="120"/>
    </row>
    <row r="57" spans="1:15">
      <c r="A57" s="7" t="s">
        <v>1673</v>
      </c>
      <c r="B57" s="8" t="s">
        <v>13</v>
      </c>
      <c r="C57" s="63">
        <v>2</v>
      </c>
      <c r="D57" s="75" t="s">
        <v>15</v>
      </c>
      <c r="E57" s="97" t="s">
        <v>1677</v>
      </c>
      <c r="F57" s="56"/>
      <c r="G57" s="57">
        <v>0</v>
      </c>
      <c r="H57" s="61"/>
      <c r="I57" s="47"/>
      <c r="J57" s="119"/>
      <c r="K57" s="59"/>
      <c r="L57" s="58">
        <v>0</v>
      </c>
      <c r="M57" s="62"/>
      <c r="N57" s="48"/>
      <c r="O57" s="120"/>
    </row>
    <row r="58" spans="1:15">
      <c r="A58" s="7" t="s">
        <v>1689</v>
      </c>
      <c r="B58" s="8" t="s">
        <v>13</v>
      </c>
      <c r="C58" s="63">
        <v>2</v>
      </c>
      <c r="D58" s="75" t="s">
        <v>15</v>
      </c>
      <c r="E58" s="97" t="s">
        <v>1694</v>
      </c>
      <c r="F58" s="56" t="s">
        <v>4756</v>
      </c>
      <c r="G58" s="57">
        <v>0</v>
      </c>
      <c r="H58" s="57"/>
      <c r="I58" s="47"/>
      <c r="J58" s="119"/>
      <c r="K58" s="59" t="s">
        <v>4756</v>
      </c>
      <c r="L58" s="58">
        <v>0</v>
      </c>
      <c r="M58" s="62"/>
      <c r="N58" s="48"/>
      <c r="O58" s="120"/>
    </row>
    <row r="59" spans="1:15">
      <c r="A59" s="7" t="s">
        <v>1695</v>
      </c>
      <c r="B59" s="8" t="s">
        <v>13</v>
      </c>
      <c r="C59" s="63">
        <v>2</v>
      </c>
      <c r="D59" s="75" t="s">
        <v>15</v>
      </c>
      <c r="E59" s="97" t="s">
        <v>1700</v>
      </c>
      <c r="F59" s="56"/>
      <c r="G59" s="57">
        <v>0</v>
      </c>
      <c r="H59" s="57"/>
      <c r="I59" s="47"/>
      <c r="J59" s="119"/>
      <c r="K59" s="59"/>
      <c r="L59" s="58">
        <v>0</v>
      </c>
      <c r="M59" s="62"/>
      <c r="N59" s="48"/>
      <c r="O59" s="120"/>
    </row>
    <row r="60" spans="1:15">
      <c r="A60" s="7" t="s">
        <v>1713</v>
      </c>
      <c r="B60" s="8" t="s">
        <v>13</v>
      </c>
      <c r="C60" s="63">
        <v>2</v>
      </c>
      <c r="D60" s="75" t="s">
        <v>15</v>
      </c>
      <c r="E60" s="97" t="s">
        <v>1718</v>
      </c>
      <c r="F60" s="56" t="s">
        <v>4755</v>
      </c>
      <c r="G60" s="57">
        <v>1</v>
      </c>
      <c r="H60" s="61">
        <v>11.842101000000001</v>
      </c>
      <c r="I60" s="47">
        <v>99.99</v>
      </c>
      <c r="J60" s="119">
        <v>0</v>
      </c>
      <c r="K60" s="59" t="s">
        <v>4755</v>
      </c>
      <c r="L60" s="58">
        <v>1</v>
      </c>
      <c r="M60" s="62">
        <v>2.7027019999999999</v>
      </c>
      <c r="N60" s="48">
        <v>99.99</v>
      </c>
      <c r="O60" s="120">
        <v>0</v>
      </c>
    </row>
    <row r="61" spans="1:15">
      <c r="A61" s="7" t="s">
        <v>1758</v>
      </c>
      <c r="B61" s="8" t="s">
        <v>13</v>
      </c>
      <c r="C61" s="63">
        <v>1</v>
      </c>
      <c r="D61" s="75" t="s">
        <v>34</v>
      </c>
      <c r="E61" s="97" t="s">
        <v>1762</v>
      </c>
      <c r="F61" s="56" t="s">
        <v>4755</v>
      </c>
      <c r="G61" s="57">
        <v>1</v>
      </c>
      <c r="H61" s="61">
        <v>28.947358000000001</v>
      </c>
      <c r="I61" s="47">
        <v>99.97</v>
      </c>
      <c r="J61" s="119">
        <v>0</v>
      </c>
      <c r="K61" s="59" t="s">
        <v>4755</v>
      </c>
      <c r="L61" s="58">
        <v>2</v>
      </c>
      <c r="M61" s="62">
        <v>28.378370999999998</v>
      </c>
      <c r="N61" s="48">
        <v>99.87</v>
      </c>
      <c r="O61" s="120">
        <v>0.13000000000000256</v>
      </c>
    </row>
    <row r="62" spans="1:15">
      <c r="A62" s="7" t="s">
        <v>1773</v>
      </c>
      <c r="B62" s="8" t="s">
        <v>13</v>
      </c>
      <c r="C62" s="63">
        <v>2</v>
      </c>
      <c r="D62" s="75" t="s">
        <v>15</v>
      </c>
      <c r="E62" s="97" t="s">
        <v>1777</v>
      </c>
      <c r="F62" s="56" t="s">
        <v>4756</v>
      </c>
      <c r="G62" s="57">
        <v>0</v>
      </c>
      <c r="H62" s="57"/>
      <c r="I62" s="47"/>
      <c r="J62" s="119"/>
      <c r="K62" s="59"/>
      <c r="L62" s="58">
        <v>0</v>
      </c>
      <c r="M62" s="62"/>
      <c r="N62" s="48"/>
      <c r="O62" s="120"/>
    </row>
    <row r="63" spans="1:15">
      <c r="A63" s="7" t="s">
        <v>1800</v>
      </c>
      <c r="B63" s="8" t="s">
        <v>13</v>
      </c>
      <c r="C63" s="63">
        <v>2</v>
      </c>
      <c r="D63" s="75" t="s">
        <v>15</v>
      </c>
      <c r="E63" s="97" t="s">
        <v>1805</v>
      </c>
      <c r="F63" s="56" t="s">
        <v>4755</v>
      </c>
      <c r="G63" s="57">
        <v>3</v>
      </c>
      <c r="H63" s="61">
        <v>22.368413</v>
      </c>
      <c r="I63" s="47">
        <v>99.986666666666665</v>
      </c>
      <c r="J63" s="119">
        <v>4.7140452079060292E-3</v>
      </c>
      <c r="K63" s="59" t="s">
        <v>4755</v>
      </c>
      <c r="L63" s="58">
        <v>3</v>
      </c>
      <c r="M63" s="62">
        <v>10.810808</v>
      </c>
      <c r="N63" s="48">
        <v>99.98</v>
      </c>
      <c r="O63" s="120">
        <v>1.4142135623731487E-2</v>
      </c>
    </row>
    <row r="64" spans="1:15">
      <c r="A64" s="7" t="s">
        <v>1806</v>
      </c>
      <c r="B64" s="8" t="s">
        <v>13</v>
      </c>
      <c r="C64" s="63">
        <v>2</v>
      </c>
      <c r="D64" s="75" t="s">
        <v>15</v>
      </c>
      <c r="E64" s="97" t="s">
        <v>1811</v>
      </c>
      <c r="F64" s="56"/>
      <c r="G64" s="57">
        <v>0</v>
      </c>
      <c r="H64" s="57"/>
      <c r="I64" s="47"/>
      <c r="J64" s="119"/>
      <c r="K64" s="59"/>
      <c r="L64" s="58">
        <v>0</v>
      </c>
      <c r="M64" s="62"/>
      <c r="N64" s="48"/>
      <c r="O64" s="120"/>
    </row>
    <row r="65" spans="1:15">
      <c r="A65" s="7" t="s">
        <v>1866</v>
      </c>
      <c r="B65" s="8" t="s">
        <v>13</v>
      </c>
      <c r="C65" s="63">
        <v>2</v>
      </c>
      <c r="D65" s="75" t="s">
        <v>15</v>
      </c>
      <c r="E65" s="97" t="s">
        <v>1871</v>
      </c>
      <c r="F65" s="56" t="s">
        <v>4755</v>
      </c>
      <c r="G65" s="57">
        <v>0</v>
      </c>
      <c r="H65" s="61"/>
      <c r="I65" s="47"/>
      <c r="J65" s="119"/>
      <c r="K65" s="59" t="s">
        <v>4755</v>
      </c>
      <c r="L65" s="58">
        <v>0</v>
      </c>
      <c r="M65" s="62"/>
      <c r="N65" s="48"/>
      <c r="O65" s="120"/>
    </row>
    <row r="66" spans="1:15">
      <c r="A66" s="7" t="s">
        <v>1872</v>
      </c>
      <c r="B66" s="8" t="s">
        <v>13</v>
      </c>
      <c r="C66" s="63">
        <v>2</v>
      </c>
      <c r="D66" s="75" t="s">
        <v>15</v>
      </c>
      <c r="E66" s="97" t="s">
        <v>1877</v>
      </c>
      <c r="F66" s="56" t="s">
        <v>4755</v>
      </c>
      <c r="G66" s="57">
        <v>0</v>
      </c>
      <c r="H66" s="57"/>
      <c r="I66" s="47"/>
      <c r="J66" s="119"/>
      <c r="K66" s="59" t="s">
        <v>4755</v>
      </c>
      <c r="L66" s="58">
        <v>1</v>
      </c>
      <c r="M66" s="62">
        <v>56.756741999999996</v>
      </c>
      <c r="N66" s="48">
        <v>99.03</v>
      </c>
      <c r="O66" s="120">
        <v>0</v>
      </c>
    </row>
    <row r="67" spans="1:15">
      <c r="A67" s="7" t="s">
        <v>1895</v>
      </c>
      <c r="B67" s="8" t="s">
        <v>13</v>
      </c>
      <c r="C67" s="63">
        <v>2</v>
      </c>
      <c r="D67" s="75" t="s">
        <v>15</v>
      </c>
      <c r="E67" s="97" t="s">
        <v>1900</v>
      </c>
      <c r="F67" s="56" t="s">
        <v>4755</v>
      </c>
      <c r="G67" s="57">
        <v>2</v>
      </c>
      <c r="H67" s="61">
        <v>9.2105230000000002</v>
      </c>
      <c r="I67" s="47">
        <v>99.990000000000009</v>
      </c>
      <c r="J67" s="119">
        <v>9.9999999999980105E-3</v>
      </c>
      <c r="K67" s="59" t="s">
        <v>4755</v>
      </c>
      <c r="L67" s="58">
        <v>2</v>
      </c>
      <c r="M67" s="62">
        <v>12.162158999999999</v>
      </c>
      <c r="N67" s="48">
        <v>99.97999999999999</v>
      </c>
      <c r="O67" s="120">
        <v>9.9999999999980105E-3</v>
      </c>
    </row>
    <row r="68" spans="1:15">
      <c r="A68" s="7" t="s">
        <v>1917</v>
      </c>
      <c r="B68" s="8" t="s">
        <v>13</v>
      </c>
      <c r="C68" s="63">
        <v>2</v>
      </c>
      <c r="D68" s="75" t="s">
        <v>15</v>
      </c>
      <c r="E68" s="97" t="s">
        <v>1921</v>
      </c>
      <c r="F68" s="56" t="s">
        <v>4756</v>
      </c>
      <c r="G68" s="57">
        <v>0</v>
      </c>
      <c r="H68" s="61"/>
      <c r="I68" s="47"/>
      <c r="J68" s="119"/>
      <c r="K68" s="59" t="s">
        <v>4756</v>
      </c>
      <c r="L68" s="58">
        <v>1</v>
      </c>
      <c r="M68" s="62">
        <v>89.189166</v>
      </c>
      <c r="N68" s="48">
        <v>1.4910000000000001</v>
      </c>
      <c r="O68" s="120">
        <v>0</v>
      </c>
    </row>
    <row r="69" spans="1:15">
      <c r="A69" s="7" t="s">
        <v>1935</v>
      </c>
      <c r="B69" s="8" t="s">
        <v>13</v>
      </c>
      <c r="C69" s="63">
        <v>2</v>
      </c>
      <c r="D69" s="75" t="s">
        <v>15</v>
      </c>
      <c r="E69" s="97" t="s">
        <v>1940</v>
      </c>
      <c r="F69" s="56" t="s">
        <v>4755</v>
      </c>
      <c r="G69" s="57">
        <v>2</v>
      </c>
      <c r="H69" s="61">
        <v>13.157890000000002</v>
      </c>
      <c r="I69" s="47">
        <v>99.99</v>
      </c>
      <c r="J69" s="119">
        <v>0</v>
      </c>
      <c r="K69" s="59" t="s">
        <v>4755</v>
      </c>
      <c r="L69" s="58">
        <v>3</v>
      </c>
      <c r="M69" s="62">
        <v>29.729721999999999</v>
      </c>
      <c r="N69" s="48">
        <v>99.820000000000007</v>
      </c>
      <c r="O69" s="120">
        <v>0.18672618098880908</v>
      </c>
    </row>
    <row r="70" spans="1:15">
      <c r="A70" s="7" t="s">
        <v>1941</v>
      </c>
      <c r="B70" s="8" t="s">
        <v>13</v>
      </c>
      <c r="C70" s="63">
        <v>2</v>
      </c>
      <c r="D70" s="75" t="s">
        <v>15</v>
      </c>
      <c r="E70" s="97" t="s">
        <v>1945</v>
      </c>
      <c r="F70" s="56" t="s">
        <v>4755</v>
      </c>
      <c r="G70" s="57">
        <v>0</v>
      </c>
      <c r="H70" s="61"/>
      <c r="I70" s="47"/>
      <c r="J70" s="119"/>
      <c r="K70" s="59" t="s">
        <v>4755</v>
      </c>
      <c r="L70" s="58">
        <v>0</v>
      </c>
      <c r="M70" s="62"/>
      <c r="N70" s="48"/>
      <c r="O70" s="120"/>
    </row>
    <row r="71" spans="1:15">
      <c r="A71" s="7" t="s">
        <v>1958</v>
      </c>
      <c r="B71" s="8" t="s">
        <v>13</v>
      </c>
      <c r="C71" s="63">
        <v>2</v>
      </c>
      <c r="D71" s="75" t="s">
        <v>15</v>
      </c>
      <c r="E71" s="97" t="s">
        <v>1962</v>
      </c>
      <c r="F71" s="56" t="s">
        <v>4756</v>
      </c>
      <c r="G71" s="57">
        <v>1</v>
      </c>
      <c r="H71" s="61">
        <v>94.736808000000011</v>
      </c>
      <c r="I71" s="47">
        <v>0.88570000000000004</v>
      </c>
      <c r="J71" s="119">
        <v>0</v>
      </c>
      <c r="K71" s="59" t="s">
        <v>4756</v>
      </c>
      <c r="L71" s="58">
        <v>1</v>
      </c>
      <c r="M71" s="62">
        <v>95.945920999999998</v>
      </c>
      <c r="N71" s="48">
        <v>0.96540000000000004</v>
      </c>
      <c r="O71" s="120">
        <v>0</v>
      </c>
    </row>
    <row r="72" spans="1:15">
      <c r="A72" s="7" t="s">
        <v>2015</v>
      </c>
      <c r="B72" s="8" t="s">
        <v>13</v>
      </c>
      <c r="C72" s="63">
        <v>2</v>
      </c>
      <c r="D72" s="75" t="s">
        <v>15</v>
      </c>
      <c r="E72" s="97" t="s">
        <v>2019</v>
      </c>
      <c r="F72" s="56" t="s">
        <v>4755</v>
      </c>
      <c r="G72" s="57">
        <v>2</v>
      </c>
      <c r="H72" s="61">
        <v>71.052606000000011</v>
      </c>
      <c r="I72" s="47">
        <v>95.98</v>
      </c>
      <c r="J72" s="119">
        <v>1</v>
      </c>
      <c r="K72" s="59" t="s">
        <v>4755</v>
      </c>
      <c r="L72" s="58">
        <v>3</v>
      </c>
      <c r="M72" s="62">
        <v>64.864847999999995</v>
      </c>
      <c r="N72" s="48">
        <v>96.88</v>
      </c>
      <c r="O72" s="120">
        <v>0.70866070866106567</v>
      </c>
    </row>
    <row r="73" spans="1:15">
      <c r="A73" s="7" t="s">
        <v>2043</v>
      </c>
      <c r="B73" s="8" t="s">
        <v>13</v>
      </c>
      <c r="C73" s="63">
        <v>2</v>
      </c>
      <c r="D73" s="75" t="s">
        <v>15</v>
      </c>
      <c r="E73" s="97" t="s">
        <v>2048</v>
      </c>
      <c r="F73" s="56"/>
      <c r="G73" s="57">
        <v>0</v>
      </c>
      <c r="H73" s="57"/>
      <c r="I73" s="47"/>
      <c r="J73" s="119"/>
      <c r="K73" s="59" t="s">
        <v>4755</v>
      </c>
      <c r="L73" s="58">
        <v>0</v>
      </c>
      <c r="M73" s="62"/>
      <c r="N73" s="48"/>
      <c r="O73" s="120"/>
    </row>
    <row r="74" spans="1:15">
      <c r="A74" s="7" t="s">
        <v>2061</v>
      </c>
      <c r="B74" s="8" t="s">
        <v>13</v>
      </c>
      <c r="C74" s="63">
        <v>2</v>
      </c>
      <c r="D74" s="75" t="s">
        <v>15</v>
      </c>
      <c r="E74" s="97" t="s">
        <v>2065</v>
      </c>
      <c r="F74" s="56" t="s">
        <v>4755</v>
      </c>
      <c r="G74" s="57">
        <v>3</v>
      </c>
      <c r="H74" s="61">
        <v>23.684202000000003</v>
      </c>
      <c r="I74" s="47">
        <v>99.986666666666665</v>
      </c>
      <c r="J74" s="119">
        <v>1.2472191289246521E-2</v>
      </c>
      <c r="K74" s="59" t="s">
        <v>4755</v>
      </c>
      <c r="L74" s="58">
        <v>3</v>
      </c>
      <c r="M74" s="62">
        <v>5.4054039999999999</v>
      </c>
      <c r="N74" s="48">
        <v>99.986666666666679</v>
      </c>
      <c r="O74" s="120">
        <v>1.2472191289246521E-2</v>
      </c>
    </row>
    <row r="75" spans="1:15">
      <c r="A75" s="7" t="s">
        <v>2072</v>
      </c>
      <c r="B75" s="8" t="s">
        <v>13</v>
      </c>
      <c r="C75" s="63">
        <v>1</v>
      </c>
      <c r="D75" s="75" t="s">
        <v>34</v>
      </c>
      <c r="E75" s="97" t="s">
        <v>2076</v>
      </c>
      <c r="F75" s="56" t="s">
        <v>4755</v>
      </c>
      <c r="G75" s="57">
        <v>1</v>
      </c>
      <c r="H75" s="61">
        <v>3.9473670000000003</v>
      </c>
      <c r="I75" s="47">
        <v>100</v>
      </c>
      <c r="J75" s="119">
        <v>0</v>
      </c>
      <c r="K75" s="59" t="s">
        <v>4755</v>
      </c>
      <c r="L75" s="58">
        <v>0</v>
      </c>
      <c r="M75" s="62"/>
      <c r="N75" s="48"/>
      <c r="O75" s="120"/>
    </row>
    <row r="76" spans="1:15">
      <c r="A76" s="7" t="s">
        <v>2077</v>
      </c>
      <c r="B76" s="8" t="s">
        <v>13</v>
      </c>
      <c r="C76" s="63">
        <v>2</v>
      </c>
      <c r="D76" s="75" t="s">
        <v>15</v>
      </c>
      <c r="E76" s="97" t="s">
        <v>2081</v>
      </c>
      <c r="F76" s="56" t="s">
        <v>4756</v>
      </c>
      <c r="G76" s="57">
        <v>3</v>
      </c>
      <c r="H76" s="61">
        <v>97.368386000000001</v>
      </c>
      <c r="I76" s="47">
        <v>0.47059999999999996</v>
      </c>
      <c r="J76" s="119">
        <v>0.16657016539584749</v>
      </c>
      <c r="K76" s="59" t="s">
        <v>4756</v>
      </c>
      <c r="L76" s="58">
        <v>3</v>
      </c>
      <c r="M76" s="62">
        <v>98.648623000000001</v>
      </c>
      <c r="N76" s="48">
        <v>0.32988000000000001</v>
      </c>
      <c r="O76" s="120">
        <v>0.20794760109219818</v>
      </c>
    </row>
    <row r="77" spans="1:15">
      <c r="A77" s="7" t="s">
        <v>2082</v>
      </c>
      <c r="B77" s="8" t="s">
        <v>13</v>
      </c>
      <c r="C77" s="63">
        <v>2</v>
      </c>
      <c r="D77" s="75" t="s">
        <v>15</v>
      </c>
      <c r="E77" s="97" t="s">
        <v>2086</v>
      </c>
      <c r="F77" s="56" t="s">
        <v>4755</v>
      </c>
      <c r="G77" s="57">
        <v>3</v>
      </c>
      <c r="H77" s="61">
        <v>30.263147000000004</v>
      </c>
      <c r="I77" s="47">
        <v>99.96</v>
      </c>
      <c r="J77" s="119">
        <v>4.9665548085836501E-2</v>
      </c>
      <c r="K77" s="59" t="s">
        <v>4755</v>
      </c>
      <c r="L77" s="58">
        <v>3</v>
      </c>
      <c r="M77" s="62">
        <v>14.864860999999999</v>
      </c>
      <c r="N77" s="48">
        <v>99.970000000000013</v>
      </c>
      <c r="O77" s="120">
        <v>2.9439202887756852E-2</v>
      </c>
    </row>
    <row r="78" spans="1:15">
      <c r="A78" s="7" t="s">
        <v>2099</v>
      </c>
      <c r="B78" s="8" t="s">
        <v>13</v>
      </c>
      <c r="C78" s="63">
        <v>2</v>
      </c>
      <c r="D78" s="75" t="s">
        <v>15</v>
      </c>
      <c r="E78" s="97" t="s">
        <v>2103</v>
      </c>
      <c r="F78" s="56" t="s">
        <v>4756</v>
      </c>
      <c r="G78" s="57">
        <v>2</v>
      </c>
      <c r="H78" s="61">
        <v>82.894707000000011</v>
      </c>
      <c r="I78" s="47">
        <v>2.0590000000000002</v>
      </c>
      <c r="J78" s="119">
        <v>0.1090000000000001</v>
      </c>
      <c r="K78" s="59" t="s">
        <v>4756</v>
      </c>
      <c r="L78" s="58">
        <v>2</v>
      </c>
      <c r="M78" s="62">
        <v>82.432411000000002</v>
      </c>
      <c r="N78" s="48">
        <v>1.9565000000000001</v>
      </c>
      <c r="O78" s="120">
        <v>5.5499999999999994E-2</v>
      </c>
    </row>
    <row r="79" spans="1:15">
      <c r="A79" s="7" t="s">
        <v>2186</v>
      </c>
      <c r="B79" s="8" t="s">
        <v>13</v>
      </c>
      <c r="C79" s="63">
        <v>2</v>
      </c>
      <c r="D79" s="75" t="s">
        <v>15</v>
      </c>
      <c r="E79" s="97" t="s">
        <v>2191</v>
      </c>
      <c r="F79" s="56" t="s">
        <v>4755</v>
      </c>
      <c r="G79" s="57">
        <v>3</v>
      </c>
      <c r="H79" s="61">
        <v>49.999982000000003</v>
      </c>
      <c r="I79" s="47">
        <v>99.350000000000009</v>
      </c>
      <c r="J79" s="119">
        <v>0.4543860326491812</v>
      </c>
      <c r="K79" s="59" t="s">
        <v>4755</v>
      </c>
      <c r="L79" s="58">
        <v>2</v>
      </c>
      <c r="M79" s="62">
        <v>52.702688999999999</v>
      </c>
      <c r="N79" s="48">
        <v>99.18</v>
      </c>
      <c r="O79" s="120">
        <v>0.30999999999999517</v>
      </c>
    </row>
    <row r="80" spans="1:15">
      <c r="A80" s="7" t="s">
        <v>2196</v>
      </c>
      <c r="B80" s="8" t="s">
        <v>13</v>
      </c>
      <c r="C80" s="63">
        <v>1</v>
      </c>
      <c r="D80" s="75" t="s">
        <v>34</v>
      </c>
      <c r="E80" s="97" t="s">
        <v>2201</v>
      </c>
      <c r="F80" s="56" t="s">
        <v>4755</v>
      </c>
      <c r="G80" s="57">
        <v>1</v>
      </c>
      <c r="H80" s="61">
        <v>5.2631560000000004</v>
      </c>
      <c r="I80" s="47">
        <v>100</v>
      </c>
      <c r="J80" s="119">
        <v>0</v>
      </c>
      <c r="K80" s="59" t="s">
        <v>4755</v>
      </c>
      <c r="L80" s="58">
        <v>0</v>
      </c>
      <c r="M80" s="62"/>
      <c r="N80" s="48"/>
      <c r="O80" s="120"/>
    </row>
    <row r="81" spans="1:15">
      <c r="A81" s="7" t="s">
        <v>2227</v>
      </c>
      <c r="B81" s="8" t="s">
        <v>13</v>
      </c>
      <c r="C81" s="63">
        <v>2</v>
      </c>
      <c r="D81" s="75" t="s">
        <v>15</v>
      </c>
      <c r="E81" s="97" t="s">
        <v>2232</v>
      </c>
      <c r="F81" s="56"/>
      <c r="G81" s="57">
        <v>0</v>
      </c>
      <c r="H81" s="57"/>
      <c r="I81" s="47"/>
      <c r="J81" s="119"/>
      <c r="K81" s="59"/>
      <c r="L81" s="58">
        <v>0</v>
      </c>
      <c r="M81" s="62"/>
      <c r="N81" s="48"/>
      <c r="O81" s="120"/>
    </row>
    <row r="82" spans="1:15">
      <c r="A82" s="7" t="s">
        <v>2238</v>
      </c>
      <c r="B82" s="8" t="s">
        <v>13</v>
      </c>
      <c r="C82" s="63">
        <v>1</v>
      </c>
      <c r="D82" s="75" t="s">
        <v>34</v>
      </c>
      <c r="E82" s="97" t="s">
        <v>2243</v>
      </c>
      <c r="F82" s="56" t="s">
        <v>4755</v>
      </c>
      <c r="G82" s="57">
        <v>2</v>
      </c>
      <c r="H82" s="61">
        <v>67.105239000000012</v>
      </c>
      <c r="I82" s="47">
        <v>97.43</v>
      </c>
      <c r="J82" s="119">
        <v>0.27000000000000313</v>
      </c>
      <c r="K82" s="59" t="s">
        <v>4755</v>
      </c>
      <c r="L82" s="58">
        <v>1</v>
      </c>
      <c r="M82" s="62">
        <v>47.297285000000002</v>
      </c>
      <c r="N82" s="48">
        <v>99.44</v>
      </c>
      <c r="O82" s="120">
        <v>0</v>
      </c>
    </row>
    <row r="83" spans="1:15">
      <c r="A83" s="7" t="s">
        <v>2255</v>
      </c>
      <c r="B83" s="8" t="s">
        <v>13</v>
      </c>
      <c r="C83" s="63">
        <v>2</v>
      </c>
      <c r="D83" s="75" t="s">
        <v>15</v>
      </c>
      <c r="E83" s="97" t="s">
        <v>2260</v>
      </c>
      <c r="F83" s="56"/>
      <c r="G83" s="57">
        <v>0</v>
      </c>
      <c r="H83" s="57"/>
      <c r="I83" s="47"/>
      <c r="J83" s="119"/>
      <c r="K83" s="59" t="s">
        <v>4755</v>
      </c>
      <c r="L83" s="58">
        <v>0</v>
      </c>
      <c r="M83" s="62"/>
      <c r="N83" s="48"/>
      <c r="O83" s="120"/>
    </row>
    <row r="84" spans="1:15">
      <c r="A84" s="7" t="s">
        <v>2269</v>
      </c>
      <c r="B84" s="8" t="s">
        <v>13</v>
      </c>
      <c r="C84" s="63">
        <v>2</v>
      </c>
      <c r="D84" s="75" t="s">
        <v>15</v>
      </c>
      <c r="E84" s="97" t="s">
        <v>2274</v>
      </c>
      <c r="F84" s="56" t="s">
        <v>4755</v>
      </c>
      <c r="G84" s="57">
        <v>1</v>
      </c>
      <c r="H84" s="61">
        <v>46.052615000000003</v>
      </c>
      <c r="I84" s="47">
        <v>99.51</v>
      </c>
      <c r="J84" s="119">
        <v>0</v>
      </c>
      <c r="K84" s="59" t="s">
        <v>4755</v>
      </c>
      <c r="L84" s="58">
        <v>1</v>
      </c>
      <c r="M84" s="62">
        <v>41.891880999999998</v>
      </c>
      <c r="N84" s="48">
        <v>99.64</v>
      </c>
      <c r="O84" s="120">
        <v>0</v>
      </c>
    </row>
    <row r="85" spans="1:15">
      <c r="A85" s="7" t="s">
        <v>2321</v>
      </c>
      <c r="B85" s="8" t="s">
        <v>13</v>
      </c>
      <c r="C85" s="63">
        <v>2</v>
      </c>
      <c r="D85" s="75" t="s">
        <v>15</v>
      </c>
      <c r="E85" s="97" t="s">
        <v>839</v>
      </c>
      <c r="F85" s="56" t="s">
        <v>4755</v>
      </c>
      <c r="G85" s="57">
        <v>3</v>
      </c>
      <c r="H85" s="61">
        <v>31.578936000000002</v>
      </c>
      <c r="I85" s="47">
        <v>99.956666666666663</v>
      </c>
      <c r="J85" s="119">
        <v>4.7140452079100489E-2</v>
      </c>
      <c r="K85" s="59" t="s">
        <v>4755</v>
      </c>
      <c r="L85" s="58">
        <v>3</v>
      </c>
      <c r="M85" s="62">
        <v>20.270264999999998</v>
      </c>
      <c r="N85" s="48">
        <v>99.936666666666667</v>
      </c>
      <c r="O85" s="120">
        <v>3.2998316455371393E-2</v>
      </c>
    </row>
    <row r="86" spans="1:15">
      <c r="A86" s="7" t="s">
        <v>2348</v>
      </c>
      <c r="B86" s="8" t="s">
        <v>13</v>
      </c>
      <c r="C86" s="63">
        <v>2</v>
      </c>
      <c r="D86" s="75" t="s">
        <v>15</v>
      </c>
      <c r="E86" s="97" t="s">
        <v>2353</v>
      </c>
      <c r="F86" s="56" t="s">
        <v>4755</v>
      </c>
      <c r="G86" s="57">
        <v>3</v>
      </c>
      <c r="H86" s="61">
        <v>48.684193</v>
      </c>
      <c r="I86" s="47">
        <v>99.36</v>
      </c>
      <c r="J86" s="119">
        <v>0.3196873472629147</v>
      </c>
      <c r="K86" s="59" t="s">
        <v>4755</v>
      </c>
      <c r="L86" s="58">
        <v>3</v>
      </c>
      <c r="M86" s="62">
        <v>54.054040000000001</v>
      </c>
      <c r="N86" s="48">
        <v>99.12</v>
      </c>
      <c r="O86" s="120">
        <v>0.48297688005397127</v>
      </c>
    </row>
    <row r="87" spans="1:15">
      <c r="A87" s="7" t="s">
        <v>2366</v>
      </c>
      <c r="B87" s="8" t="s">
        <v>13</v>
      </c>
      <c r="C87" s="63">
        <v>2</v>
      </c>
      <c r="D87" s="75" t="s">
        <v>15</v>
      </c>
      <c r="E87" s="97" t="s">
        <v>2371</v>
      </c>
      <c r="F87" s="56"/>
      <c r="G87" s="57">
        <v>0</v>
      </c>
      <c r="H87" s="61"/>
      <c r="I87" s="47"/>
      <c r="J87" s="119"/>
      <c r="K87" s="59" t="s">
        <v>4755</v>
      </c>
      <c r="L87" s="58">
        <v>1</v>
      </c>
      <c r="M87" s="62">
        <v>70.270251999999999</v>
      </c>
      <c r="N87" s="48">
        <v>74.33</v>
      </c>
      <c r="O87" s="120">
        <v>0</v>
      </c>
    </row>
    <row r="88" spans="1:15">
      <c r="A88" s="7" t="s">
        <v>2378</v>
      </c>
      <c r="B88" s="8" t="s">
        <v>13</v>
      </c>
      <c r="C88" s="63">
        <v>1</v>
      </c>
      <c r="D88" s="75" t="s">
        <v>34</v>
      </c>
      <c r="E88" s="97" t="s">
        <v>2383</v>
      </c>
      <c r="F88" s="56" t="s">
        <v>4755</v>
      </c>
      <c r="G88" s="57">
        <v>2</v>
      </c>
      <c r="H88" s="61">
        <v>24.999991000000001</v>
      </c>
      <c r="I88" s="47">
        <v>99.984999999999999</v>
      </c>
      <c r="J88" s="119">
        <v>4.9999999999954525E-3</v>
      </c>
      <c r="K88" s="59" t="s">
        <v>4755</v>
      </c>
      <c r="L88" s="58">
        <v>2</v>
      </c>
      <c r="M88" s="62">
        <v>40.540529999999997</v>
      </c>
      <c r="N88" s="48">
        <v>99.694999999999993</v>
      </c>
      <c r="O88" s="120">
        <v>0.30499999999999972</v>
      </c>
    </row>
    <row r="89" spans="1:15">
      <c r="A89" s="7" t="s">
        <v>2390</v>
      </c>
      <c r="B89" s="8" t="s">
        <v>13</v>
      </c>
      <c r="C89" s="63">
        <v>2</v>
      </c>
      <c r="D89" s="75" t="s">
        <v>15</v>
      </c>
      <c r="E89" s="97" t="s">
        <v>2395</v>
      </c>
      <c r="F89" s="56" t="s">
        <v>4755</v>
      </c>
      <c r="G89" s="57">
        <v>0</v>
      </c>
      <c r="H89" s="61"/>
      <c r="I89" s="47"/>
      <c r="J89" s="119"/>
      <c r="K89" s="59" t="s">
        <v>4755</v>
      </c>
      <c r="L89" s="58">
        <v>0</v>
      </c>
      <c r="M89" s="62"/>
      <c r="N89" s="48"/>
      <c r="O89" s="120"/>
    </row>
    <row r="90" spans="1:15">
      <c r="A90" s="7" t="s">
        <v>2396</v>
      </c>
      <c r="B90" s="8" t="s">
        <v>13</v>
      </c>
      <c r="C90" s="63">
        <v>2</v>
      </c>
      <c r="D90" s="75" t="s">
        <v>15</v>
      </c>
      <c r="E90" s="97" t="s">
        <v>2401</v>
      </c>
      <c r="F90" s="56" t="s">
        <v>4755</v>
      </c>
      <c r="G90" s="57">
        <v>1</v>
      </c>
      <c r="H90" s="61">
        <v>14.473679000000001</v>
      </c>
      <c r="I90" s="47">
        <v>99.99</v>
      </c>
      <c r="J90" s="119">
        <v>0</v>
      </c>
      <c r="K90" s="59" t="s">
        <v>4755</v>
      </c>
      <c r="L90" s="58">
        <v>1</v>
      </c>
      <c r="M90" s="62">
        <v>9.4594570000000004</v>
      </c>
      <c r="N90" s="48">
        <v>99.98</v>
      </c>
      <c r="O90" s="120">
        <v>0</v>
      </c>
    </row>
    <row r="91" spans="1:15">
      <c r="A91" s="7" t="s">
        <v>2402</v>
      </c>
      <c r="B91" s="8" t="s">
        <v>13</v>
      </c>
      <c r="C91" s="63">
        <v>2</v>
      </c>
      <c r="D91" s="75" t="s">
        <v>15</v>
      </c>
      <c r="E91" s="97" t="s">
        <v>2407</v>
      </c>
      <c r="F91" s="56" t="s">
        <v>4756</v>
      </c>
      <c r="G91" s="57">
        <v>2</v>
      </c>
      <c r="H91" s="61">
        <v>77.631551000000002</v>
      </c>
      <c r="I91" s="47">
        <v>4.7614999999999998</v>
      </c>
      <c r="J91" s="119">
        <v>2.2374999999999994</v>
      </c>
      <c r="K91" s="59" t="s">
        <v>4756</v>
      </c>
      <c r="L91" s="58">
        <v>1</v>
      </c>
      <c r="M91" s="62">
        <v>72.972954000000001</v>
      </c>
      <c r="N91" s="48">
        <v>8.9640000000000004</v>
      </c>
      <c r="O91" s="120">
        <v>0</v>
      </c>
    </row>
    <row r="92" spans="1:15">
      <c r="A92" s="7" t="s">
        <v>2408</v>
      </c>
      <c r="B92" s="8" t="s">
        <v>13</v>
      </c>
      <c r="C92" s="63">
        <v>2</v>
      </c>
      <c r="D92" s="75" t="s">
        <v>15</v>
      </c>
      <c r="E92" s="97" t="s">
        <v>2413</v>
      </c>
      <c r="F92" s="56" t="s">
        <v>4755</v>
      </c>
      <c r="G92" s="57">
        <v>0</v>
      </c>
      <c r="H92" s="61"/>
      <c r="I92" s="47"/>
      <c r="J92" s="119"/>
      <c r="K92" s="59" t="s">
        <v>4755</v>
      </c>
      <c r="L92" s="58">
        <v>2</v>
      </c>
      <c r="M92" s="62">
        <v>67.567549999999997</v>
      </c>
      <c r="N92" s="48">
        <v>95.77</v>
      </c>
      <c r="O92" s="120">
        <v>0.18999999999999773</v>
      </c>
    </row>
    <row r="93" spans="1:15">
      <c r="A93" s="7" t="s">
        <v>2429</v>
      </c>
      <c r="B93" s="8" t="s">
        <v>13</v>
      </c>
      <c r="C93" s="63">
        <v>2</v>
      </c>
      <c r="D93" s="75" t="s">
        <v>15</v>
      </c>
      <c r="E93" s="97" t="s">
        <v>2433</v>
      </c>
      <c r="F93" s="56" t="s">
        <v>4755</v>
      </c>
      <c r="G93" s="57">
        <v>0</v>
      </c>
      <c r="H93" s="57"/>
      <c r="I93" s="47"/>
      <c r="J93" s="119"/>
      <c r="K93" s="59" t="s">
        <v>4755</v>
      </c>
      <c r="L93" s="58">
        <v>0</v>
      </c>
      <c r="M93" s="62"/>
      <c r="N93" s="48"/>
      <c r="O93" s="120"/>
    </row>
    <row r="94" spans="1:15">
      <c r="A94" s="7" t="s">
        <v>2451</v>
      </c>
      <c r="B94" s="8" t="s">
        <v>13</v>
      </c>
      <c r="C94" s="63">
        <v>2</v>
      </c>
      <c r="D94" s="75" t="s">
        <v>15</v>
      </c>
      <c r="E94" s="97" t="s">
        <v>2456</v>
      </c>
      <c r="F94" s="56" t="s">
        <v>4755</v>
      </c>
      <c r="G94" s="57">
        <v>3</v>
      </c>
      <c r="H94" s="61">
        <v>26.315780000000004</v>
      </c>
      <c r="I94" s="47">
        <v>99.983333333333334</v>
      </c>
      <c r="J94" s="119">
        <v>9.428090415818758E-3</v>
      </c>
      <c r="K94" s="59" t="s">
        <v>4755</v>
      </c>
      <c r="L94" s="58">
        <v>2</v>
      </c>
      <c r="M94" s="62">
        <v>16.216211999999999</v>
      </c>
      <c r="N94" s="48">
        <v>99.97</v>
      </c>
      <c r="O94" s="120">
        <v>1.9999999999996021E-2</v>
      </c>
    </row>
    <row r="95" spans="1:15">
      <c r="A95" s="7" t="s">
        <v>2498</v>
      </c>
      <c r="B95" s="8" t="s">
        <v>13</v>
      </c>
      <c r="C95" s="63">
        <v>2</v>
      </c>
      <c r="D95" s="75" t="s">
        <v>15</v>
      </c>
      <c r="E95" s="97" t="s">
        <v>2503</v>
      </c>
      <c r="F95" s="56" t="s">
        <v>4756</v>
      </c>
      <c r="G95" s="57">
        <v>2</v>
      </c>
      <c r="H95" s="61">
        <v>88.157863000000006</v>
      </c>
      <c r="I95" s="47">
        <v>1.5348999999999999</v>
      </c>
      <c r="J95" s="119">
        <v>0.60809999999999975</v>
      </c>
      <c r="K95" s="59" t="s">
        <v>4756</v>
      </c>
      <c r="L95" s="58">
        <v>2</v>
      </c>
      <c r="M95" s="62">
        <v>90.540516999999994</v>
      </c>
      <c r="N95" s="48">
        <v>1.4612000000000001</v>
      </c>
      <c r="O95" s="120">
        <v>0.73980000000000012</v>
      </c>
    </row>
    <row r="96" spans="1:15">
      <c r="A96" s="7" t="s">
        <v>2509</v>
      </c>
      <c r="B96" s="8" t="s">
        <v>13</v>
      </c>
      <c r="C96" s="63">
        <v>2</v>
      </c>
      <c r="D96" s="75" t="s">
        <v>15</v>
      </c>
      <c r="E96" s="97" t="s">
        <v>2513</v>
      </c>
      <c r="F96" s="56" t="s">
        <v>4755</v>
      </c>
      <c r="G96" s="57">
        <v>1</v>
      </c>
      <c r="H96" s="61">
        <v>27.631569000000002</v>
      </c>
      <c r="I96" s="47">
        <v>99.98</v>
      </c>
      <c r="J96" s="119">
        <v>0</v>
      </c>
      <c r="K96" s="59" t="s">
        <v>4755</v>
      </c>
      <c r="L96" s="58">
        <v>3</v>
      </c>
      <c r="M96" s="62">
        <v>37.837828000000002</v>
      </c>
      <c r="N96" s="48">
        <v>99.73</v>
      </c>
      <c r="O96" s="120">
        <v>0.16753109164172511</v>
      </c>
    </row>
    <row r="97" spans="1:15">
      <c r="A97" s="7" t="s">
        <v>2565</v>
      </c>
      <c r="B97" s="8" t="s">
        <v>13</v>
      </c>
      <c r="C97" s="63">
        <v>1</v>
      </c>
      <c r="D97" s="75" t="s">
        <v>34</v>
      </c>
      <c r="E97" s="97" t="s">
        <v>2569</v>
      </c>
      <c r="F97" s="56" t="s">
        <v>4755</v>
      </c>
      <c r="G97" s="57">
        <v>0</v>
      </c>
      <c r="H97" s="61"/>
      <c r="I97" s="47"/>
      <c r="J97" s="119"/>
      <c r="K97" s="59" t="s">
        <v>4755</v>
      </c>
      <c r="L97" s="58">
        <v>0</v>
      </c>
      <c r="M97" s="62"/>
      <c r="N97" s="48"/>
      <c r="O97" s="120"/>
    </row>
    <row r="98" spans="1:15">
      <c r="A98" s="7" t="s">
        <v>2570</v>
      </c>
      <c r="B98" s="8" t="s">
        <v>13</v>
      </c>
      <c r="C98" s="63">
        <v>2</v>
      </c>
      <c r="D98" s="75" t="s">
        <v>15</v>
      </c>
      <c r="E98" s="97" t="s">
        <v>2575</v>
      </c>
      <c r="F98" s="56" t="s">
        <v>4755</v>
      </c>
      <c r="G98" s="57">
        <v>0</v>
      </c>
      <c r="H98" s="61"/>
      <c r="I98" s="47"/>
      <c r="J98" s="119"/>
      <c r="K98" s="59" t="s">
        <v>4755</v>
      </c>
      <c r="L98" s="58">
        <v>1</v>
      </c>
      <c r="M98" s="62">
        <v>43.243231999999999</v>
      </c>
      <c r="N98" s="48">
        <v>99.61</v>
      </c>
      <c r="O98" s="120">
        <v>0</v>
      </c>
    </row>
    <row r="99" spans="1:15">
      <c r="A99" s="7" t="s">
        <v>2587</v>
      </c>
      <c r="B99" s="8" t="s">
        <v>13</v>
      </c>
      <c r="C99" s="63">
        <v>2</v>
      </c>
      <c r="D99" s="75" t="s">
        <v>15</v>
      </c>
      <c r="E99" s="97" t="s">
        <v>2591</v>
      </c>
      <c r="F99" s="56" t="s">
        <v>4755</v>
      </c>
      <c r="G99" s="57">
        <v>0</v>
      </c>
      <c r="H99" s="61"/>
      <c r="I99" s="47"/>
      <c r="J99" s="119"/>
      <c r="K99" s="59" t="s">
        <v>4755</v>
      </c>
      <c r="L99" s="58">
        <v>0</v>
      </c>
      <c r="M99" s="62"/>
      <c r="N99" s="48"/>
      <c r="O99" s="120"/>
    </row>
    <row r="100" spans="1:15">
      <c r="A100" s="7" t="s">
        <v>2598</v>
      </c>
      <c r="B100" s="8" t="s">
        <v>13</v>
      </c>
      <c r="C100" s="63">
        <v>2</v>
      </c>
      <c r="D100" s="75" t="s">
        <v>15</v>
      </c>
      <c r="E100" s="97" t="s">
        <v>2603</v>
      </c>
      <c r="F100" s="56" t="s">
        <v>4755</v>
      </c>
      <c r="G100" s="57">
        <v>0</v>
      </c>
      <c r="H100" s="57"/>
      <c r="I100" s="47"/>
      <c r="J100" s="119"/>
      <c r="K100" s="59" t="s">
        <v>4755</v>
      </c>
      <c r="L100" s="58">
        <v>1</v>
      </c>
      <c r="M100" s="62">
        <v>66.216199000000003</v>
      </c>
      <c r="N100" s="48">
        <v>96.68</v>
      </c>
      <c r="O100" s="120">
        <v>0</v>
      </c>
    </row>
    <row r="101" spans="1:15">
      <c r="A101" s="7" t="s">
        <v>2604</v>
      </c>
      <c r="B101" s="8" t="s">
        <v>13</v>
      </c>
      <c r="C101" s="63">
        <v>2</v>
      </c>
      <c r="D101" s="75" t="s">
        <v>15</v>
      </c>
      <c r="E101" s="97" t="s">
        <v>2609</v>
      </c>
      <c r="F101" s="56" t="s">
        <v>4755</v>
      </c>
      <c r="G101" s="57">
        <v>0</v>
      </c>
      <c r="H101" s="61"/>
      <c r="I101" s="47"/>
      <c r="J101" s="119"/>
      <c r="K101" s="59" t="s">
        <v>4755</v>
      </c>
      <c r="L101" s="58">
        <v>0</v>
      </c>
      <c r="M101" s="62"/>
      <c r="N101" s="48"/>
      <c r="O101" s="120"/>
    </row>
    <row r="102" spans="1:15">
      <c r="A102" s="7" t="s">
        <v>2616</v>
      </c>
      <c r="B102" s="8" t="s">
        <v>13</v>
      </c>
      <c r="C102" s="63">
        <v>2</v>
      </c>
      <c r="D102" s="75" t="s">
        <v>15</v>
      </c>
      <c r="E102" s="97" t="s">
        <v>2621</v>
      </c>
      <c r="F102" s="56"/>
      <c r="G102" s="57">
        <v>0</v>
      </c>
      <c r="H102" s="57"/>
      <c r="I102" s="47"/>
      <c r="J102" s="119"/>
      <c r="K102" s="59" t="s">
        <v>4755</v>
      </c>
      <c r="L102" s="58">
        <v>0</v>
      </c>
      <c r="M102" s="62"/>
      <c r="N102" s="48"/>
      <c r="O102" s="120"/>
    </row>
    <row r="103" spans="1:15">
      <c r="A103" s="7" t="s">
        <v>2671</v>
      </c>
      <c r="B103" s="8" t="s">
        <v>13</v>
      </c>
      <c r="C103" s="63">
        <v>1</v>
      </c>
      <c r="D103" s="75" t="s">
        <v>34</v>
      </c>
      <c r="E103" s="97" t="s">
        <v>2675</v>
      </c>
      <c r="F103" s="56"/>
      <c r="G103" s="57">
        <v>0</v>
      </c>
      <c r="H103" s="57"/>
      <c r="I103" s="47"/>
      <c r="J103" s="119"/>
      <c r="K103" s="59" t="s">
        <v>4755</v>
      </c>
      <c r="L103" s="58">
        <v>0</v>
      </c>
      <c r="M103" s="62"/>
      <c r="N103" s="48"/>
      <c r="O103" s="120"/>
    </row>
    <row r="104" spans="1:15">
      <c r="A104" s="7" t="s">
        <v>2693</v>
      </c>
      <c r="B104" s="8" t="s">
        <v>13</v>
      </c>
      <c r="C104" s="63">
        <v>2</v>
      </c>
      <c r="D104" s="75" t="s">
        <v>15</v>
      </c>
      <c r="E104" s="97" t="s">
        <v>2698</v>
      </c>
      <c r="F104" s="56" t="s">
        <v>4756</v>
      </c>
      <c r="G104" s="57">
        <v>2</v>
      </c>
      <c r="H104" s="61">
        <v>73.684184000000002</v>
      </c>
      <c r="I104" s="47">
        <v>10.7775</v>
      </c>
      <c r="J104" s="119">
        <v>1.2524999999999971</v>
      </c>
      <c r="K104" s="59" t="s">
        <v>4756</v>
      </c>
      <c r="L104" s="58">
        <v>2</v>
      </c>
      <c r="M104" s="62">
        <v>71.621602999999993</v>
      </c>
      <c r="N104" s="48">
        <v>11.286000000000001</v>
      </c>
      <c r="O104" s="120">
        <v>1.5339999999999949</v>
      </c>
    </row>
    <row r="105" spans="1:15">
      <c r="A105" s="7" t="s">
        <v>2728</v>
      </c>
      <c r="B105" s="8" t="s">
        <v>13</v>
      </c>
      <c r="C105" s="63">
        <v>2</v>
      </c>
      <c r="D105" s="75" t="s">
        <v>15</v>
      </c>
      <c r="E105" s="97" t="s">
        <v>2733</v>
      </c>
      <c r="F105" s="56" t="s">
        <v>4755</v>
      </c>
      <c r="G105" s="57">
        <v>2</v>
      </c>
      <c r="H105" s="61">
        <v>55.263138000000005</v>
      </c>
      <c r="I105" s="47">
        <v>99.074999999999989</v>
      </c>
      <c r="J105" s="119">
        <v>0.91499999999999915</v>
      </c>
      <c r="K105" s="59" t="s">
        <v>4755</v>
      </c>
      <c r="L105" s="58">
        <v>2</v>
      </c>
      <c r="M105" s="62">
        <v>60.810794999999999</v>
      </c>
      <c r="N105" s="48">
        <v>98.27000000000001</v>
      </c>
      <c r="O105" s="120">
        <v>0.99000000000000199</v>
      </c>
    </row>
    <row r="106" spans="1:15">
      <c r="A106" s="7" t="s">
        <v>2745</v>
      </c>
      <c r="B106" s="8" t="s">
        <v>13</v>
      </c>
      <c r="C106" s="63">
        <v>2</v>
      </c>
      <c r="D106" s="75" t="s">
        <v>15</v>
      </c>
      <c r="E106" s="97" t="s">
        <v>2749</v>
      </c>
      <c r="F106" s="56" t="s">
        <v>4755</v>
      </c>
      <c r="G106" s="57">
        <v>0</v>
      </c>
      <c r="H106" s="61"/>
      <c r="I106" s="47"/>
      <c r="J106" s="119"/>
      <c r="K106" s="59" t="s">
        <v>4755</v>
      </c>
      <c r="L106" s="58">
        <v>0</v>
      </c>
      <c r="M106" s="62"/>
      <c r="N106" s="48"/>
      <c r="O106" s="120"/>
    </row>
    <row r="107" spans="1:15">
      <c r="A107" s="7" t="s">
        <v>2750</v>
      </c>
      <c r="B107" s="8" t="s">
        <v>13</v>
      </c>
      <c r="C107" s="63">
        <v>2</v>
      </c>
      <c r="D107" s="75" t="s">
        <v>15</v>
      </c>
      <c r="E107" s="97" t="s">
        <v>2755</v>
      </c>
      <c r="F107" s="56" t="s">
        <v>4756</v>
      </c>
      <c r="G107" s="57">
        <v>0</v>
      </c>
      <c r="H107" s="57"/>
      <c r="I107" s="47"/>
      <c r="J107" s="119"/>
      <c r="K107" s="59" t="s">
        <v>4756</v>
      </c>
      <c r="L107" s="58">
        <v>0</v>
      </c>
      <c r="M107" s="62"/>
      <c r="N107" s="48"/>
      <c r="O107" s="120"/>
    </row>
    <row r="108" spans="1:15">
      <c r="A108" s="7" t="s">
        <v>2823</v>
      </c>
      <c r="B108" s="8" t="s">
        <v>13</v>
      </c>
      <c r="C108" s="63">
        <v>2</v>
      </c>
      <c r="D108" s="75" t="s">
        <v>15</v>
      </c>
      <c r="E108" s="97" t="s">
        <v>2828</v>
      </c>
      <c r="F108" s="56" t="s">
        <v>4755</v>
      </c>
      <c r="G108" s="57">
        <v>1</v>
      </c>
      <c r="H108" s="61">
        <v>39.473670000000006</v>
      </c>
      <c r="I108" s="47">
        <v>99.82</v>
      </c>
      <c r="J108" s="119">
        <v>0</v>
      </c>
      <c r="K108" s="59" t="s">
        <v>4755</v>
      </c>
      <c r="L108" s="58">
        <v>0</v>
      </c>
      <c r="M108" s="62"/>
      <c r="N108" s="48"/>
      <c r="O108" s="120"/>
    </row>
    <row r="109" spans="1:15">
      <c r="A109" s="7" t="s">
        <v>2922</v>
      </c>
      <c r="B109" s="8" t="s">
        <v>13</v>
      </c>
      <c r="C109" s="63">
        <v>1</v>
      </c>
      <c r="D109" s="75" t="s">
        <v>34</v>
      </c>
      <c r="E109" s="97" t="s">
        <v>2927</v>
      </c>
      <c r="F109" s="56" t="s">
        <v>4755</v>
      </c>
      <c r="G109" s="57">
        <v>1</v>
      </c>
      <c r="H109" s="61">
        <v>15.789468000000001</v>
      </c>
      <c r="I109" s="47">
        <v>99.99</v>
      </c>
      <c r="J109" s="119">
        <v>0</v>
      </c>
      <c r="K109" s="59" t="s">
        <v>4755</v>
      </c>
      <c r="L109" s="58">
        <v>0</v>
      </c>
      <c r="M109" s="62"/>
      <c r="N109" s="48"/>
      <c r="O109" s="120"/>
    </row>
    <row r="110" spans="1:15">
      <c r="A110" s="7" t="s">
        <v>2950</v>
      </c>
      <c r="B110" s="8" t="s">
        <v>13</v>
      </c>
      <c r="C110" s="63">
        <v>2</v>
      </c>
      <c r="D110" s="75" t="s">
        <v>15</v>
      </c>
      <c r="E110" s="97" t="s">
        <v>2955</v>
      </c>
      <c r="F110" s="56" t="s">
        <v>4755</v>
      </c>
      <c r="G110" s="57">
        <v>0</v>
      </c>
      <c r="H110" s="61"/>
      <c r="I110" s="47"/>
      <c r="J110" s="119"/>
      <c r="K110" s="59" t="s">
        <v>4755</v>
      </c>
      <c r="L110" s="58">
        <v>0</v>
      </c>
      <c r="M110" s="62"/>
      <c r="N110" s="48"/>
      <c r="O110" s="120"/>
    </row>
    <row r="111" spans="1:15">
      <c r="A111" s="7" t="s">
        <v>2979</v>
      </c>
      <c r="B111" s="8" t="s">
        <v>13</v>
      </c>
      <c r="C111" s="63">
        <v>2</v>
      </c>
      <c r="D111" s="75" t="s">
        <v>15</v>
      </c>
      <c r="E111" s="97" t="s">
        <v>2984</v>
      </c>
      <c r="F111" s="56" t="s">
        <v>4755</v>
      </c>
      <c r="G111" s="57">
        <v>0</v>
      </c>
      <c r="H111" s="57"/>
      <c r="I111" s="47"/>
      <c r="J111" s="119"/>
      <c r="K111" s="59" t="s">
        <v>4755</v>
      </c>
      <c r="L111" s="58">
        <v>0</v>
      </c>
      <c r="M111" s="62"/>
      <c r="N111" s="48"/>
      <c r="O111" s="120"/>
    </row>
    <row r="112" spans="1:15">
      <c r="A112" s="7" t="s">
        <v>3028</v>
      </c>
      <c r="B112" s="8" t="s">
        <v>13</v>
      </c>
      <c r="C112" s="63">
        <v>1</v>
      </c>
      <c r="D112" s="75" t="s">
        <v>34</v>
      </c>
      <c r="E112" s="97" t="s">
        <v>3033</v>
      </c>
      <c r="F112" s="56" t="s">
        <v>4755</v>
      </c>
      <c r="G112" s="57">
        <v>2</v>
      </c>
      <c r="H112" s="61">
        <v>51.315771000000005</v>
      </c>
      <c r="I112" s="47">
        <v>99.335000000000008</v>
      </c>
      <c r="J112" s="119">
        <v>0.49499999999999744</v>
      </c>
      <c r="K112" s="59" t="s">
        <v>4755</v>
      </c>
      <c r="L112" s="58">
        <v>1</v>
      </c>
      <c r="M112" s="62">
        <v>48.648635999999996</v>
      </c>
      <c r="N112" s="48">
        <v>99.42</v>
      </c>
      <c r="O112" s="120">
        <v>0</v>
      </c>
    </row>
    <row r="113" spans="1:15">
      <c r="A113" s="7" t="s">
        <v>3084</v>
      </c>
      <c r="B113" s="8" t="s">
        <v>13</v>
      </c>
      <c r="C113" s="63">
        <v>1</v>
      </c>
      <c r="D113" s="75" t="s">
        <v>34</v>
      </c>
      <c r="E113" s="97" t="s">
        <v>3089</v>
      </c>
      <c r="F113" s="56" t="s">
        <v>4755</v>
      </c>
      <c r="G113" s="57">
        <v>0</v>
      </c>
      <c r="H113" s="57"/>
      <c r="I113" s="47"/>
      <c r="J113" s="119"/>
      <c r="K113" s="59"/>
      <c r="L113" s="58">
        <v>0</v>
      </c>
      <c r="M113" s="62"/>
      <c r="N113" s="48"/>
      <c r="O113" s="120"/>
    </row>
    <row r="114" spans="1:15">
      <c r="A114" s="7" t="s">
        <v>3094</v>
      </c>
      <c r="B114" s="8" t="s">
        <v>13</v>
      </c>
      <c r="C114" s="63">
        <v>2</v>
      </c>
      <c r="D114" s="75" t="s">
        <v>15</v>
      </c>
      <c r="E114" s="97" t="s">
        <v>3099</v>
      </c>
      <c r="F114" s="56" t="s">
        <v>4755</v>
      </c>
      <c r="G114" s="57">
        <v>0</v>
      </c>
      <c r="H114" s="61"/>
      <c r="I114" s="47"/>
      <c r="J114" s="119"/>
      <c r="K114" s="59" t="s">
        <v>4755</v>
      </c>
      <c r="L114" s="58">
        <v>0</v>
      </c>
      <c r="M114" s="62"/>
      <c r="N114" s="48"/>
      <c r="O114" s="120"/>
    </row>
    <row r="115" spans="1:15">
      <c r="A115" s="7" t="s">
        <v>3164</v>
      </c>
      <c r="B115" s="8" t="s">
        <v>13</v>
      </c>
      <c r="C115" s="63">
        <v>2</v>
      </c>
      <c r="D115" s="75" t="s">
        <v>15</v>
      </c>
      <c r="E115" s="97" t="s">
        <v>3169</v>
      </c>
      <c r="F115" s="56" t="s">
        <v>4755</v>
      </c>
      <c r="G115" s="57">
        <v>1</v>
      </c>
      <c r="H115" s="61">
        <v>17.105257000000002</v>
      </c>
      <c r="I115" s="47">
        <v>99.99</v>
      </c>
      <c r="J115" s="119">
        <v>0</v>
      </c>
      <c r="K115" s="59" t="s">
        <v>4755</v>
      </c>
      <c r="L115" s="58">
        <v>2</v>
      </c>
      <c r="M115" s="62">
        <v>13.51351</v>
      </c>
      <c r="N115" s="48">
        <v>99.974999999999994</v>
      </c>
      <c r="O115" s="120">
        <v>1.5000000000000568E-2</v>
      </c>
    </row>
    <row r="116" spans="1:15">
      <c r="A116" s="7" t="s">
        <v>3185</v>
      </c>
      <c r="B116" s="8" t="s">
        <v>13</v>
      </c>
      <c r="C116" s="63">
        <v>2</v>
      </c>
      <c r="D116" s="75" t="s">
        <v>15</v>
      </c>
      <c r="E116" s="97" t="s">
        <v>3190</v>
      </c>
      <c r="F116" s="56" t="s">
        <v>4756</v>
      </c>
      <c r="G116" s="57">
        <v>1</v>
      </c>
      <c r="H116" s="61">
        <v>74.999973000000011</v>
      </c>
      <c r="I116" s="47">
        <v>5.548</v>
      </c>
      <c r="J116" s="119">
        <v>0</v>
      </c>
      <c r="K116" s="59" t="s">
        <v>4756</v>
      </c>
      <c r="L116" s="58">
        <v>0</v>
      </c>
      <c r="M116" s="62"/>
      <c r="N116" s="48"/>
      <c r="O116" s="120"/>
    </row>
    <row r="117" spans="1:15">
      <c r="A117" s="7" t="s">
        <v>3191</v>
      </c>
      <c r="B117" s="8" t="s">
        <v>13</v>
      </c>
      <c r="C117" s="63">
        <v>2</v>
      </c>
      <c r="D117" s="75" t="s">
        <v>15</v>
      </c>
      <c r="E117" s="97" t="s">
        <v>3195</v>
      </c>
      <c r="F117" s="56" t="s">
        <v>4756</v>
      </c>
      <c r="G117" s="57">
        <v>3</v>
      </c>
      <c r="H117" s="61">
        <v>81.578918000000002</v>
      </c>
      <c r="I117" s="47">
        <v>2.0640000000000001</v>
      </c>
      <c r="J117" s="119">
        <v>6.7488270585833468E-2</v>
      </c>
      <c r="K117" s="59" t="s">
        <v>4756</v>
      </c>
      <c r="L117" s="58">
        <v>3</v>
      </c>
      <c r="M117" s="62">
        <v>83.783761999999996</v>
      </c>
      <c r="N117" s="48">
        <v>1.873</v>
      </c>
      <c r="O117" s="120">
        <v>0.18738374173515326</v>
      </c>
    </row>
    <row r="118" spans="1:15">
      <c r="A118" s="7" t="s">
        <v>3260</v>
      </c>
      <c r="B118" s="8" t="s">
        <v>13</v>
      </c>
      <c r="C118" s="63">
        <v>1</v>
      </c>
      <c r="D118" s="75" t="s">
        <v>34</v>
      </c>
      <c r="E118" s="97" t="s">
        <v>3264</v>
      </c>
      <c r="F118" s="56"/>
      <c r="G118" s="57">
        <v>0</v>
      </c>
      <c r="H118" s="57"/>
      <c r="I118" s="47"/>
      <c r="J118" s="119"/>
      <c r="K118" s="59" t="s">
        <v>4755</v>
      </c>
      <c r="L118" s="58">
        <v>0</v>
      </c>
      <c r="M118" s="62"/>
      <c r="N118" s="48"/>
      <c r="O118" s="120"/>
    </row>
    <row r="119" spans="1:15">
      <c r="A119" s="7" t="s">
        <v>3312</v>
      </c>
      <c r="B119" s="8" t="s">
        <v>13</v>
      </c>
      <c r="C119" s="63">
        <v>1</v>
      </c>
      <c r="D119" s="75" t="s">
        <v>34</v>
      </c>
      <c r="E119" s="97" t="s">
        <v>3317</v>
      </c>
      <c r="F119" s="56" t="s">
        <v>4755</v>
      </c>
      <c r="G119" s="57">
        <v>1</v>
      </c>
      <c r="H119" s="61">
        <v>6.5789450000000009</v>
      </c>
      <c r="I119" s="47">
        <v>100</v>
      </c>
      <c r="J119" s="119">
        <v>0</v>
      </c>
      <c r="K119" s="59" t="s">
        <v>4755</v>
      </c>
      <c r="L119" s="58">
        <v>1</v>
      </c>
      <c r="M119" s="62">
        <v>22.972967000000001</v>
      </c>
      <c r="N119" s="48">
        <v>99.93</v>
      </c>
      <c r="O119" s="120">
        <v>0</v>
      </c>
    </row>
    <row r="120" spans="1:15">
      <c r="A120" s="7" t="s">
        <v>3348</v>
      </c>
      <c r="B120" s="8" t="s">
        <v>13</v>
      </c>
      <c r="C120" s="63">
        <v>2</v>
      </c>
      <c r="D120" s="75" t="s">
        <v>15</v>
      </c>
      <c r="E120" s="97" t="s">
        <v>3353</v>
      </c>
      <c r="F120" s="56" t="s">
        <v>4756</v>
      </c>
      <c r="G120" s="57">
        <v>1</v>
      </c>
      <c r="H120" s="61">
        <v>85.526285000000001</v>
      </c>
      <c r="I120" s="47">
        <v>1.73</v>
      </c>
      <c r="J120" s="119">
        <v>0</v>
      </c>
      <c r="K120" s="59" t="s">
        <v>4756</v>
      </c>
      <c r="L120" s="58">
        <v>2</v>
      </c>
      <c r="M120" s="62">
        <v>77.027006999999998</v>
      </c>
      <c r="N120" s="48">
        <v>2.5419999999999998</v>
      </c>
      <c r="O120" s="120">
        <v>0.9720000000000002</v>
      </c>
    </row>
    <row r="121" spans="1:15">
      <c r="A121" s="7" t="s">
        <v>3366</v>
      </c>
      <c r="B121" s="8" t="s">
        <v>13</v>
      </c>
      <c r="C121" s="63">
        <v>2</v>
      </c>
      <c r="D121" s="75" t="s">
        <v>15</v>
      </c>
      <c r="E121" s="97" t="s">
        <v>3371</v>
      </c>
      <c r="F121" s="56" t="s">
        <v>4755</v>
      </c>
      <c r="G121" s="57">
        <v>2</v>
      </c>
      <c r="H121" s="61">
        <v>44.736826000000001</v>
      </c>
      <c r="I121" s="47">
        <v>99.575000000000003</v>
      </c>
      <c r="J121" s="119">
        <v>0.40500000000000114</v>
      </c>
      <c r="K121" s="59" t="s">
        <v>4755</v>
      </c>
      <c r="L121" s="58">
        <v>1</v>
      </c>
      <c r="M121" s="62">
        <v>45.945934000000001</v>
      </c>
      <c r="N121" s="48">
        <v>99.54</v>
      </c>
      <c r="O121" s="120">
        <v>0</v>
      </c>
    </row>
    <row r="122" spans="1:15">
      <c r="A122" s="7" t="s">
        <v>3384</v>
      </c>
      <c r="B122" s="8" t="s">
        <v>13</v>
      </c>
      <c r="C122" s="63">
        <v>2</v>
      </c>
      <c r="D122" s="75" t="s">
        <v>15</v>
      </c>
      <c r="E122" s="97" t="s">
        <v>3388</v>
      </c>
      <c r="F122" s="56" t="s">
        <v>4755</v>
      </c>
      <c r="G122" s="57">
        <v>3</v>
      </c>
      <c r="H122" s="61">
        <v>34.210514000000003</v>
      </c>
      <c r="I122" s="47">
        <v>99.93</v>
      </c>
      <c r="J122" s="119">
        <v>8.5244745683629192E-2</v>
      </c>
      <c r="K122" s="59" t="s">
        <v>4755</v>
      </c>
      <c r="L122" s="58">
        <v>3</v>
      </c>
      <c r="M122" s="62">
        <v>27.02702</v>
      </c>
      <c r="N122" s="48">
        <v>99.896666666666661</v>
      </c>
      <c r="O122" s="120">
        <v>6.3420991968131918E-2</v>
      </c>
    </row>
    <row r="123" spans="1:15">
      <c r="A123" s="7" t="s">
        <v>3417</v>
      </c>
      <c r="B123" s="8" t="s">
        <v>13</v>
      </c>
      <c r="C123" s="63">
        <v>2</v>
      </c>
      <c r="D123" s="75" t="s">
        <v>15</v>
      </c>
      <c r="E123" s="97" t="s">
        <v>3421</v>
      </c>
      <c r="F123" s="56"/>
      <c r="G123" s="57">
        <v>0</v>
      </c>
      <c r="H123" s="61"/>
      <c r="I123" s="47"/>
      <c r="J123" s="119"/>
      <c r="K123" s="59" t="s">
        <v>4755</v>
      </c>
      <c r="L123" s="58">
        <v>0</v>
      </c>
      <c r="M123" s="62"/>
      <c r="N123" s="48"/>
      <c r="O123" s="120"/>
    </row>
    <row r="124" spans="1:15">
      <c r="A124" s="7" t="s">
        <v>3462</v>
      </c>
      <c r="B124" s="8" t="s">
        <v>13</v>
      </c>
      <c r="C124" s="63">
        <v>2</v>
      </c>
      <c r="D124" s="75" t="s">
        <v>15</v>
      </c>
      <c r="E124" s="97" t="s">
        <v>3466</v>
      </c>
      <c r="F124" s="56" t="s">
        <v>4755</v>
      </c>
      <c r="G124" s="57">
        <v>0</v>
      </c>
      <c r="H124" s="57"/>
      <c r="I124" s="47"/>
      <c r="J124" s="119"/>
      <c r="K124" s="59" t="s">
        <v>4755</v>
      </c>
      <c r="L124" s="58">
        <v>0</v>
      </c>
      <c r="M124" s="62"/>
      <c r="N124" s="48"/>
      <c r="O124" s="120"/>
    </row>
    <row r="125" spans="1:15">
      <c r="A125" s="7" t="s">
        <v>3520</v>
      </c>
      <c r="B125" s="8" t="s">
        <v>13</v>
      </c>
      <c r="C125" s="63">
        <v>2</v>
      </c>
      <c r="D125" s="75" t="s">
        <v>15</v>
      </c>
      <c r="E125" s="97" t="s">
        <v>3525</v>
      </c>
      <c r="F125" s="56" t="s">
        <v>4755</v>
      </c>
      <c r="G125" s="57">
        <v>3</v>
      </c>
      <c r="H125" s="61">
        <v>68.421028000000007</v>
      </c>
      <c r="I125" s="47">
        <v>97.213333333333324</v>
      </c>
      <c r="J125" s="119">
        <v>0.97195107329992947</v>
      </c>
      <c r="K125" s="59" t="s">
        <v>4755</v>
      </c>
      <c r="L125" s="58">
        <v>3</v>
      </c>
      <c r="M125" s="62">
        <v>62.162146</v>
      </c>
      <c r="N125" s="48">
        <v>97.773333333333326</v>
      </c>
      <c r="O125" s="120">
        <v>0.83283985388682191</v>
      </c>
    </row>
    <row r="126" spans="1:15">
      <c r="A126" s="7" t="s">
        <v>3577</v>
      </c>
      <c r="B126" s="8" t="s">
        <v>13</v>
      </c>
      <c r="C126" s="63">
        <v>1</v>
      </c>
      <c r="D126" s="75" t="s">
        <v>34</v>
      </c>
      <c r="E126" s="97" t="s">
        <v>3582</v>
      </c>
      <c r="F126" s="56" t="s">
        <v>4755</v>
      </c>
      <c r="G126" s="57">
        <v>0</v>
      </c>
      <c r="H126" s="61"/>
      <c r="I126" s="47"/>
      <c r="J126" s="119"/>
      <c r="K126" s="59" t="s">
        <v>4755</v>
      </c>
      <c r="L126" s="58">
        <v>0</v>
      </c>
      <c r="M126" s="62"/>
      <c r="N126" s="48"/>
      <c r="O126" s="120"/>
    </row>
    <row r="127" spans="1:15">
      <c r="A127" s="7" t="s">
        <v>3594</v>
      </c>
      <c r="B127" s="8" t="s">
        <v>13</v>
      </c>
      <c r="C127" s="63">
        <v>2</v>
      </c>
      <c r="D127" s="75" t="s">
        <v>15</v>
      </c>
      <c r="E127" s="97" t="s">
        <v>3600</v>
      </c>
      <c r="F127" s="56" t="s">
        <v>4755</v>
      </c>
      <c r="G127" s="57">
        <v>1</v>
      </c>
      <c r="H127" s="61">
        <v>69.736817000000002</v>
      </c>
      <c r="I127" s="47">
        <v>96.66</v>
      </c>
      <c r="J127" s="119">
        <v>0</v>
      </c>
      <c r="K127" s="59" t="s">
        <v>4755</v>
      </c>
      <c r="L127" s="58">
        <v>0</v>
      </c>
      <c r="M127" s="62"/>
      <c r="N127" s="48"/>
      <c r="O127" s="120"/>
    </row>
    <row r="128" spans="1:15">
      <c r="A128" s="7" t="s">
        <v>3594</v>
      </c>
      <c r="B128" s="8" t="s">
        <v>13</v>
      </c>
      <c r="C128" s="3">
        <v>87</v>
      </c>
      <c r="D128" s="75" t="s">
        <v>358</v>
      </c>
      <c r="E128" s="97" t="s">
        <v>3599</v>
      </c>
      <c r="F128" s="56" t="s">
        <v>4756</v>
      </c>
      <c r="G128" s="57">
        <v>0</v>
      </c>
      <c r="H128" s="57"/>
      <c r="I128" s="47"/>
      <c r="J128" s="119"/>
      <c r="K128" s="59"/>
      <c r="L128" s="58">
        <v>0</v>
      </c>
      <c r="M128" s="62"/>
      <c r="N128" s="48"/>
      <c r="O128" s="120"/>
    </row>
    <row r="129" spans="1:15">
      <c r="A129" s="7" t="s">
        <v>3637</v>
      </c>
      <c r="B129" s="8" t="s">
        <v>13</v>
      </c>
      <c r="C129" s="63">
        <v>2</v>
      </c>
      <c r="D129" s="75" t="s">
        <v>15</v>
      </c>
      <c r="E129" s="97" t="s">
        <v>3642</v>
      </c>
      <c r="F129" s="56"/>
      <c r="G129" s="57">
        <v>0</v>
      </c>
      <c r="H129" s="57"/>
      <c r="I129" s="47"/>
      <c r="J129" s="119"/>
      <c r="K129" s="59" t="s">
        <v>4755</v>
      </c>
      <c r="L129" s="58">
        <v>0</v>
      </c>
      <c r="M129" s="62"/>
      <c r="N129" s="48"/>
      <c r="O129" s="120"/>
    </row>
    <row r="130" spans="1:15">
      <c r="A130" s="7" t="s">
        <v>3654</v>
      </c>
      <c r="B130" s="8" t="s">
        <v>13</v>
      </c>
      <c r="C130" s="63">
        <v>2</v>
      </c>
      <c r="D130" s="75" t="s">
        <v>15</v>
      </c>
      <c r="E130" s="97" t="s">
        <v>3658</v>
      </c>
      <c r="F130" s="56"/>
      <c r="G130" s="57">
        <v>0</v>
      </c>
      <c r="H130" s="57"/>
      <c r="I130" s="47"/>
      <c r="J130" s="119"/>
      <c r="K130" s="59"/>
      <c r="L130" s="58">
        <v>0</v>
      </c>
      <c r="M130" s="62"/>
      <c r="N130" s="48"/>
      <c r="O130" s="120"/>
    </row>
    <row r="131" spans="1:15">
      <c r="A131" s="7" t="s">
        <v>3665</v>
      </c>
      <c r="B131" s="8" t="s">
        <v>13</v>
      </c>
      <c r="C131" s="63">
        <v>2</v>
      </c>
      <c r="D131" s="75" t="s">
        <v>15</v>
      </c>
      <c r="E131" s="97" t="s">
        <v>3669</v>
      </c>
      <c r="F131" s="56" t="s">
        <v>4756</v>
      </c>
      <c r="G131" s="57">
        <v>1</v>
      </c>
      <c r="H131" s="61">
        <v>99.999964000000006</v>
      </c>
      <c r="I131" s="47">
        <v>3.2140000000000002E-2</v>
      </c>
      <c r="J131" s="119">
        <v>0</v>
      </c>
      <c r="K131" s="59"/>
      <c r="L131" s="58">
        <v>0</v>
      </c>
      <c r="M131" s="62"/>
      <c r="N131" s="48"/>
      <c r="O131" s="120"/>
    </row>
    <row r="132" spans="1:15">
      <c r="A132" s="7" t="s">
        <v>3675</v>
      </c>
      <c r="B132" s="8" t="s">
        <v>13</v>
      </c>
      <c r="C132" s="63">
        <v>1</v>
      </c>
      <c r="D132" s="75" t="s">
        <v>34</v>
      </c>
      <c r="E132" s="97" t="s">
        <v>3680</v>
      </c>
      <c r="F132" s="56" t="s">
        <v>4755</v>
      </c>
      <c r="G132" s="57">
        <v>1</v>
      </c>
      <c r="H132" s="61">
        <v>56.578927000000007</v>
      </c>
      <c r="I132" s="47">
        <v>99.05</v>
      </c>
      <c r="J132" s="119">
        <v>0</v>
      </c>
      <c r="K132" s="59" t="s">
        <v>4755</v>
      </c>
      <c r="L132" s="58">
        <v>0</v>
      </c>
      <c r="M132" s="62"/>
      <c r="N132" s="48"/>
      <c r="O132" s="120"/>
    </row>
    <row r="133" spans="1:15">
      <c r="A133" s="7" t="s">
        <v>3829</v>
      </c>
      <c r="B133" s="8" t="s">
        <v>13</v>
      </c>
      <c r="C133" s="63">
        <v>2</v>
      </c>
      <c r="D133" s="75" t="s">
        <v>15</v>
      </c>
      <c r="E133" s="97" t="s">
        <v>3834</v>
      </c>
      <c r="F133" s="56" t="s">
        <v>4755</v>
      </c>
      <c r="G133" s="57">
        <v>1</v>
      </c>
      <c r="H133" s="61">
        <v>18.421046</v>
      </c>
      <c r="I133" s="47">
        <v>99.99</v>
      </c>
      <c r="J133" s="119">
        <v>0</v>
      </c>
      <c r="K133" s="59" t="s">
        <v>4755</v>
      </c>
      <c r="L133" s="58">
        <v>2</v>
      </c>
      <c r="M133" s="62">
        <v>6.7567550000000001</v>
      </c>
      <c r="N133" s="48">
        <v>99.984999999999999</v>
      </c>
      <c r="O133" s="120">
        <v>4.9999999999954525E-3</v>
      </c>
    </row>
    <row r="134" spans="1:15">
      <c r="A134" s="7" t="s">
        <v>3901</v>
      </c>
      <c r="B134" s="8" t="s">
        <v>13</v>
      </c>
      <c r="C134" s="63">
        <v>2</v>
      </c>
      <c r="D134" s="75" t="s">
        <v>15</v>
      </c>
      <c r="E134" s="97" t="s">
        <v>3906</v>
      </c>
      <c r="F134" s="56" t="s">
        <v>4755</v>
      </c>
      <c r="G134" s="57">
        <v>1</v>
      </c>
      <c r="H134" s="61">
        <v>40.789459000000001</v>
      </c>
      <c r="I134" s="47">
        <v>99.82</v>
      </c>
      <c r="J134" s="119">
        <v>0</v>
      </c>
      <c r="K134" s="59" t="s">
        <v>4755</v>
      </c>
      <c r="L134" s="58">
        <v>0</v>
      </c>
      <c r="M134" s="62"/>
      <c r="N134" s="48"/>
      <c r="O134" s="120"/>
    </row>
    <row r="135" spans="1:15">
      <c r="A135" s="7" t="s">
        <v>3953</v>
      </c>
      <c r="B135" s="8" t="s">
        <v>13</v>
      </c>
      <c r="C135" s="63">
        <v>2</v>
      </c>
      <c r="D135" s="75" t="s">
        <v>15</v>
      </c>
      <c r="E135" s="97" t="s">
        <v>3958</v>
      </c>
      <c r="F135" s="56" t="s">
        <v>4756</v>
      </c>
      <c r="G135" s="57">
        <v>0</v>
      </c>
      <c r="H135" s="57"/>
      <c r="I135" s="47"/>
      <c r="J135" s="119"/>
      <c r="K135" s="59"/>
      <c r="L135" s="58">
        <v>0</v>
      </c>
      <c r="M135" s="62"/>
      <c r="N135" s="48"/>
      <c r="O135" s="120"/>
    </row>
    <row r="136" spans="1:15">
      <c r="A136" s="7" t="s">
        <v>3984</v>
      </c>
      <c r="B136" s="8" t="s">
        <v>13</v>
      </c>
      <c r="C136" s="63">
        <v>2</v>
      </c>
      <c r="D136" s="75" t="s">
        <v>15</v>
      </c>
      <c r="E136" s="97" t="s">
        <v>3988</v>
      </c>
      <c r="F136" s="56" t="s">
        <v>4756</v>
      </c>
      <c r="G136" s="57">
        <v>2</v>
      </c>
      <c r="H136" s="61">
        <v>78.947340000000011</v>
      </c>
      <c r="I136" s="47">
        <v>4.3149999999999995</v>
      </c>
      <c r="J136" s="119">
        <v>2.0380000000000011</v>
      </c>
      <c r="K136" s="59" t="s">
        <v>4756</v>
      </c>
      <c r="L136" s="58">
        <v>1</v>
      </c>
      <c r="M136" s="62">
        <v>91.891868000000002</v>
      </c>
      <c r="N136" s="48">
        <v>1.377</v>
      </c>
      <c r="O136" s="120">
        <v>0</v>
      </c>
    </row>
    <row r="137" spans="1:15">
      <c r="A137" s="7" t="s">
        <v>3989</v>
      </c>
      <c r="B137" s="8" t="s">
        <v>13</v>
      </c>
      <c r="C137" s="63">
        <v>2</v>
      </c>
      <c r="D137" s="75" t="s">
        <v>15</v>
      </c>
      <c r="E137" s="97" t="s">
        <v>3994</v>
      </c>
      <c r="F137" s="56" t="s">
        <v>4755</v>
      </c>
      <c r="G137" s="57">
        <v>0</v>
      </c>
      <c r="H137" s="57"/>
      <c r="I137" s="47"/>
      <c r="J137" s="119"/>
      <c r="K137" s="59" t="s">
        <v>4755</v>
      </c>
      <c r="L137" s="58">
        <v>0</v>
      </c>
      <c r="M137" s="62"/>
      <c r="N137" s="48"/>
      <c r="O137" s="120"/>
    </row>
    <row r="138" spans="1:15">
      <c r="A138" s="7" t="s">
        <v>4064</v>
      </c>
      <c r="B138" s="8" t="s">
        <v>13</v>
      </c>
      <c r="C138" s="63">
        <v>2</v>
      </c>
      <c r="D138" s="75" t="s">
        <v>15</v>
      </c>
      <c r="E138" s="97" t="s">
        <v>4069</v>
      </c>
      <c r="F138" s="56" t="s">
        <v>4755</v>
      </c>
      <c r="G138" s="57">
        <v>1</v>
      </c>
      <c r="H138" s="61">
        <v>42.105248000000003</v>
      </c>
      <c r="I138" s="47">
        <v>99.74</v>
      </c>
      <c r="J138" s="119">
        <v>0</v>
      </c>
      <c r="K138" s="59" t="s">
        <v>4755</v>
      </c>
      <c r="L138" s="58">
        <v>0</v>
      </c>
      <c r="M138" s="62"/>
      <c r="N138" s="48"/>
      <c r="O138" s="120"/>
    </row>
    <row r="139" spans="1:15">
      <c r="A139" s="7" t="s">
        <v>4070</v>
      </c>
      <c r="B139" s="8" t="s">
        <v>13</v>
      </c>
      <c r="C139" s="63">
        <v>1</v>
      </c>
      <c r="D139" s="75" t="s">
        <v>34</v>
      </c>
      <c r="E139" s="97" t="s">
        <v>4074</v>
      </c>
      <c r="F139" s="56"/>
      <c r="G139" s="57">
        <v>0</v>
      </c>
      <c r="H139" s="57"/>
      <c r="I139" s="47"/>
      <c r="J139" s="119"/>
      <c r="K139" s="59" t="s">
        <v>4755</v>
      </c>
      <c r="L139" s="58">
        <v>0</v>
      </c>
      <c r="M139" s="62"/>
      <c r="N139" s="48"/>
      <c r="O139" s="120"/>
    </row>
    <row r="140" spans="1:15">
      <c r="A140" s="7" t="s">
        <v>4086</v>
      </c>
      <c r="B140" s="8" t="s">
        <v>13</v>
      </c>
      <c r="C140" s="63">
        <v>1</v>
      </c>
      <c r="D140" s="75" t="s">
        <v>34</v>
      </c>
      <c r="E140" s="97" t="s">
        <v>4091</v>
      </c>
      <c r="F140" s="56" t="s">
        <v>4755</v>
      </c>
      <c r="G140" s="57">
        <v>0</v>
      </c>
      <c r="H140" s="61"/>
      <c r="I140" s="47"/>
      <c r="J140" s="119"/>
      <c r="K140" s="59"/>
      <c r="L140" s="58">
        <v>0</v>
      </c>
      <c r="M140" s="62"/>
      <c r="N140" s="48"/>
      <c r="O140" s="120"/>
    </row>
    <row r="141" spans="1:15">
      <c r="A141" s="7" t="s">
        <v>4113</v>
      </c>
      <c r="B141" s="8" t="s">
        <v>13</v>
      </c>
      <c r="C141" s="63">
        <v>2</v>
      </c>
      <c r="D141" s="75" t="s">
        <v>15</v>
      </c>
      <c r="E141" s="97" t="s">
        <v>4118</v>
      </c>
      <c r="F141" s="56" t="s">
        <v>4755</v>
      </c>
      <c r="G141" s="57">
        <v>0</v>
      </c>
      <c r="H141" s="61"/>
      <c r="I141" s="47"/>
      <c r="J141" s="119"/>
      <c r="K141" s="59" t="s">
        <v>4755</v>
      </c>
      <c r="L141" s="58">
        <v>1</v>
      </c>
      <c r="M141" s="62">
        <v>55.405391000000002</v>
      </c>
      <c r="N141" s="48">
        <v>99.11</v>
      </c>
      <c r="O141" s="120">
        <v>0</v>
      </c>
    </row>
    <row r="142" spans="1:15">
      <c r="A142" s="7" t="s">
        <v>4146</v>
      </c>
      <c r="B142" s="8" t="s">
        <v>13</v>
      </c>
      <c r="C142" s="63">
        <v>2</v>
      </c>
      <c r="D142" s="75" t="s">
        <v>15</v>
      </c>
      <c r="E142" s="97" t="s">
        <v>4151</v>
      </c>
      <c r="F142" s="56" t="s">
        <v>4756</v>
      </c>
      <c r="G142" s="57">
        <v>1</v>
      </c>
      <c r="H142" s="61">
        <v>93.421019000000001</v>
      </c>
      <c r="I142" s="47">
        <v>0.95430000000000004</v>
      </c>
      <c r="J142" s="119">
        <v>0</v>
      </c>
      <c r="K142" s="59" t="s">
        <v>4756</v>
      </c>
      <c r="L142" s="58">
        <v>2</v>
      </c>
      <c r="M142" s="62">
        <v>94.594570000000004</v>
      </c>
      <c r="N142" s="48">
        <v>1.0261</v>
      </c>
      <c r="O142" s="120">
        <v>0.12789999999999932</v>
      </c>
    </row>
    <row r="143" spans="1:15">
      <c r="A143" s="7" t="s">
        <v>4203</v>
      </c>
      <c r="B143" s="8" t="s">
        <v>13</v>
      </c>
      <c r="C143" s="63">
        <v>2</v>
      </c>
      <c r="D143" s="75" t="s">
        <v>15</v>
      </c>
      <c r="E143" s="97" t="s">
        <v>4208</v>
      </c>
      <c r="F143" s="56" t="s">
        <v>4756</v>
      </c>
      <c r="G143" s="57">
        <v>0</v>
      </c>
      <c r="H143" s="57"/>
      <c r="I143" s="47"/>
      <c r="J143" s="119"/>
      <c r="K143" s="59" t="s">
        <v>4756</v>
      </c>
      <c r="L143" s="58">
        <v>0</v>
      </c>
      <c r="M143" s="62"/>
      <c r="N143" s="48"/>
      <c r="O143" s="120"/>
    </row>
    <row r="144" spans="1:15">
      <c r="A144" s="7" t="s">
        <v>4215</v>
      </c>
      <c r="B144" s="8" t="s">
        <v>13</v>
      </c>
      <c r="C144" s="63">
        <v>2</v>
      </c>
      <c r="D144" s="75" t="s">
        <v>15</v>
      </c>
      <c r="E144" s="97" t="s">
        <v>4220</v>
      </c>
      <c r="F144" s="56" t="s">
        <v>4755</v>
      </c>
      <c r="G144" s="57">
        <v>1</v>
      </c>
      <c r="H144" s="61">
        <v>19.736835000000003</v>
      </c>
      <c r="I144" s="47">
        <v>99.99</v>
      </c>
      <c r="J144" s="119">
        <v>0</v>
      </c>
      <c r="K144" s="59" t="s">
        <v>4755</v>
      </c>
      <c r="L144" s="58">
        <v>3</v>
      </c>
      <c r="M144" s="62">
        <v>33.783774999999999</v>
      </c>
      <c r="N144" s="48">
        <v>99.800000000000011</v>
      </c>
      <c r="O144" s="120">
        <v>0.26166135875720131</v>
      </c>
    </row>
    <row r="145" spans="1:15">
      <c r="A145" s="7" t="s">
        <v>4298</v>
      </c>
      <c r="B145" s="8" t="s">
        <v>13</v>
      </c>
      <c r="C145" s="63">
        <v>2</v>
      </c>
      <c r="D145" s="75" t="s">
        <v>15</v>
      </c>
      <c r="E145" s="97" t="s">
        <v>4302</v>
      </c>
      <c r="F145" s="56" t="s">
        <v>4756</v>
      </c>
      <c r="G145" s="57">
        <v>2</v>
      </c>
      <c r="H145" s="61">
        <v>89.473652000000001</v>
      </c>
      <c r="I145" s="47">
        <v>1.2850000000000001</v>
      </c>
      <c r="J145" s="119">
        <v>0.16599999999999906</v>
      </c>
      <c r="K145" s="59" t="s">
        <v>4756</v>
      </c>
      <c r="L145" s="58">
        <v>1</v>
      </c>
      <c r="M145" s="62">
        <v>78.378357999999992</v>
      </c>
      <c r="N145" s="48">
        <v>2.3220000000000001</v>
      </c>
      <c r="O145" s="120">
        <v>0</v>
      </c>
    </row>
    <row r="146" spans="1:15">
      <c r="A146" s="7" t="s">
        <v>4334</v>
      </c>
      <c r="B146" s="8" t="s">
        <v>13</v>
      </c>
      <c r="C146" s="63">
        <v>2</v>
      </c>
      <c r="D146" s="75" t="s">
        <v>15</v>
      </c>
      <c r="E146" s="97" t="s">
        <v>4339</v>
      </c>
      <c r="F146" s="56"/>
      <c r="G146" s="57">
        <v>0</v>
      </c>
      <c r="H146" s="57"/>
      <c r="I146" s="47"/>
      <c r="J146" s="119"/>
      <c r="K146" s="59" t="s">
        <v>4755</v>
      </c>
      <c r="L146" s="58">
        <v>0</v>
      </c>
      <c r="M146" s="62"/>
      <c r="N146" s="48"/>
      <c r="O146" s="120"/>
    </row>
    <row r="147" spans="1:15">
      <c r="A147" s="7" t="s">
        <v>4352</v>
      </c>
      <c r="B147" s="8" t="s">
        <v>13</v>
      </c>
      <c r="C147" s="63">
        <v>1</v>
      </c>
      <c r="D147" s="75" t="s">
        <v>34</v>
      </c>
      <c r="E147" s="97" t="s">
        <v>4357</v>
      </c>
      <c r="F147" s="56" t="s">
        <v>4755</v>
      </c>
      <c r="G147" s="57">
        <v>0</v>
      </c>
      <c r="H147" s="57"/>
      <c r="I147" s="47"/>
      <c r="J147" s="119"/>
      <c r="K147" s="59" t="s">
        <v>4755</v>
      </c>
      <c r="L147" s="58">
        <v>0</v>
      </c>
      <c r="M147" s="62"/>
      <c r="N147" s="48"/>
      <c r="O147" s="120"/>
    </row>
    <row r="148" spans="1:15">
      <c r="A148" s="7" t="s">
        <v>4392</v>
      </c>
      <c r="B148" s="8" t="s">
        <v>13</v>
      </c>
      <c r="C148" s="63">
        <v>1</v>
      </c>
      <c r="D148" s="75" t="s">
        <v>34</v>
      </c>
      <c r="E148" s="97" t="s">
        <v>4397</v>
      </c>
      <c r="F148" s="56"/>
      <c r="G148" s="57">
        <v>0</v>
      </c>
      <c r="H148" s="57"/>
      <c r="I148" s="47"/>
      <c r="J148" s="119"/>
      <c r="K148" s="59" t="s">
        <v>4756</v>
      </c>
      <c r="L148" s="58">
        <v>0</v>
      </c>
      <c r="M148" s="62"/>
      <c r="N148" s="48"/>
      <c r="O148" s="120"/>
    </row>
    <row r="149" spans="1:15">
      <c r="A149" s="7" t="s">
        <v>4469</v>
      </c>
      <c r="B149" s="8" t="s">
        <v>13</v>
      </c>
      <c r="C149" s="63">
        <v>2</v>
      </c>
      <c r="D149" s="75" t="s">
        <v>15</v>
      </c>
      <c r="E149" s="97" t="s">
        <v>4473</v>
      </c>
      <c r="F149" s="56" t="s">
        <v>4755</v>
      </c>
      <c r="G149" s="57">
        <v>1</v>
      </c>
      <c r="H149" s="61">
        <v>47.368404000000005</v>
      </c>
      <c r="I149" s="47">
        <v>99.43</v>
      </c>
      <c r="J149" s="119">
        <v>0</v>
      </c>
      <c r="K149" s="59" t="s">
        <v>4755</v>
      </c>
      <c r="L149" s="58">
        <v>1</v>
      </c>
      <c r="M149" s="62">
        <v>49.999986999999997</v>
      </c>
      <c r="N149" s="48">
        <v>99.3</v>
      </c>
      <c r="O149" s="120">
        <v>0</v>
      </c>
    </row>
    <row r="150" spans="1:15">
      <c r="A150" s="7" t="s">
        <v>4557</v>
      </c>
      <c r="B150" s="8" t="s">
        <v>13</v>
      </c>
      <c r="C150" s="63">
        <v>2</v>
      </c>
      <c r="D150" s="75" t="s">
        <v>15</v>
      </c>
      <c r="E150" s="97" t="s">
        <v>4562</v>
      </c>
      <c r="F150" s="56" t="s">
        <v>4755</v>
      </c>
      <c r="G150" s="57">
        <v>0</v>
      </c>
      <c r="H150" s="57"/>
      <c r="I150" s="47"/>
      <c r="J150" s="119"/>
      <c r="K150" s="59" t="s">
        <v>4755</v>
      </c>
      <c r="L150" s="58">
        <v>0</v>
      </c>
      <c r="M150" s="62"/>
      <c r="N150" s="48"/>
      <c r="O150" s="120"/>
    </row>
    <row r="151" spans="1:15">
      <c r="A151" s="7" t="s">
        <v>4580</v>
      </c>
      <c r="B151" s="8" t="s">
        <v>13</v>
      </c>
      <c r="C151" s="63">
        <v>2</v>
      </c>
      <c r="D151" s="75" t="s">
        <v>15</v>
      </c>
      <c r="E151" s="97" t="s">
        <v>4585</v>
      </c>
      <c r="F151" s="56"/>
      <c r="G151" s="57">
        <v>0</v>
      </c>
      <c r="H151" s="57"/>
      <c r="I151" s="47"/>
      <c r="J151" s="119"/>
      <c r="K151" s="59" t="s">
        <v>4756</v>
      </c>
      <c r="L151" s="58">
        <v>0</v>
      </c>
      <c r="M151" s="62"/>
      <c r="N151" s="48"/>
      <c r="O151" s="120"/>
    </row>
    <row r="152" spans="1:15">
      <c r="A152" s="7" t="s">
        <v>185</v>
      </c>
      <c r="B152" s="8" t="s">
        <v>13</v>
      </c>
      <c r="C152" s="63">
        <v>2</v>
      </c>
      <c r="D152" s="75" t="s">
        <v>15</v>
      </c>
      <c r="E152" s="97" t="s">
        <v>190</v>
      </c>
      <c r="F152" s="56" t="s">
        <v>4756</v>
      </c>
      <c r="G152" s="57">
        <v>0</v>
      </c>
      <c r="H152" s="57"/>
      <c r="I152" s="47"/>
      <c r="J152" s="119"/>
      <c r="K152" s="59" t="s">
        <v>4756</v>
      </c>
      <c r="L152" s="58">
        <v>0</v>
      </c>
      <c r="M152" s="62"/>
      <c r="N152" s="48"/>
      <c r="O152" s="120"/>
    </row>
    <row r="153" spans="1:15">
      <c r="A153" s="7" t="s">
        <v>250</v>
      </c>
      <c r="B153" s="8" t="s">
        <v>13</v>
      </c>
      <c r="C153" s="63">
        <v>2</v>
      </c>
      <c r="D153" s="75" t="s">
        <v>15</v>
      </c>
      <c r="E153" s="97" t="s">
        <v>255</v>
      </c>
      <c r="F153" s="56" t="s">
        <v>4755</v>
      </c>
      <c r="G153" s="57">
        <v>0</v>
      </c>
      <c r="H153" s="57"/>
      <c r="I153" s="47"/>
      <c r="J153" s="119"/>
      <c r="K153" s="59"/>
      <c r="L153" s="58">
        <v>0</v>
      </c>
      <c r="M153" s="62"/>
      <c r="N153" s="48"/>
      <c r="O153" s="120"/>
    </row>
    <row r="154" spans="1:15">
      <c r="A154" s="7" t="s">
        <v>343</v>
      </c>
      <c r="B154" s="8" t="s">
        <v>13</v>
      </c>
      <c r="C154" s="63">
        <v>2</v>
      </c>
      <c r="D154" s="75" t="s">
        <v>15</v>
      </c>
      <c r="E154" s="97" t="s">
        <v>348</v>
      </c>
      <c r="F154" s="56"/>
      <c r="G154" s="57">
        <v>0</v>
      </c>
      <c r="H154" s="57"/>
      <c r="I154" s="47"/>
      <c r="J154" s="119"/>
      <c r="K154" s="59" t="s">
        <v>4755</v>
      </c>
      <c r="L154" s="58">
        <v>0</v>
      </c>
      <c r="M154" s="62"/>
      <c r="N154" s="48"/>
      <c r="O154" s="120"/>
    </row>
    <row r="155" spans="1:15">
      <c r="A155" s="7" t="s">
        <v>428</v>
      </c>
      <c r="B155" s="8" t="s">
        <v>13</v>
      </c>
      <c r="C155" s="63">
        <v>1</v>
      </c>
      <c r="D155" s="75" t="s">
        <v>34</v>
      </c>
      <c r="E155" s="97" t="s">
        <v>433</v>
      </c>
      <c r="F155" s="56"/>
      <c r="G155" s="57">
        <v>0</v>
      </c>
      <c r="H155" s="57"/>
      <c r="I155" s="47"/>
      <c r="J155" s="119"/>
      <c r="K155" s="59"/>
      <c r="L155" s="58">
        <v>0</v>
      </c>
      <c r="M155" s="62"/>
      <c r="N155" s="48"/>
      <c r="O155" s="120"/>
    </row>
    <row r="156" spans="1:15">
      <c r="A156" s="7" t="s">
        <v>445</v>
      </c>
      <c r="B156" s="8" t="s">
        <v>13</v>
      </c>
      <c r="C156" s="3">
        <v>99</v>
      </c>
      <c r="D156" s="75" t="s">
        <v>15</v>
      </c>
      <c r="E156" s="97" t="s">
        <v>449</v>
      </c>
      <c r="F156" s="56" t="s">
        <v>4756</v>
      </c>
      <c r="G156" s="57">
        <v>0</v>
      </c>
      <c r="H156" s="57"/>
      <c r="I156" s="47"/>
      <c r="J156" s="119"/>
      <c r="K156" s="59"/>
      <c r="L156" s="58">
        <v>0</v>
      </c>
      <c r="M156" s="62"/>
      <c r="N156" s="48"/>
      <c r="O156" s="120"/>
    </row>
    <row r="157" spans="1:15">
      <c r="A157" s="7" t="s">
        <v>677</v>
      </c>
      <c r="B157" s="8" t="s">
        <v>13</v>
      </c>
      <c r="C157" s="3">
        <v>83</v>
      </c>
      <c r="D157" s="75" t="s">
        <v>358</v>
      </c>
      <c r="E157" s="97" t="s">
        <v>681</v>
      </c>
      <c r="F157" s="56" t="s">
        <v>4756</v>
      </c>
      <c r="G157" s="57">
        <v>0</v>
      </c>
      <c r="H157" s="57"/>
      <c r="I157" s="47"/>
      <c r="J157" s="119"/>
      <c r="K157" s="59"/>
      <c r="L157" s="58">
        <v>0</v>
      </c>
      <c r="M157" s="62"/>
      <c r="N157" s="48"/>
      <c r="O157" s="120"/>
    </row>
    <row r="158" spans="1:15">
      <c r="A158" s="7" t="s">
        <v>700</v>
      </c>
      <c r="B158" s="8" t="s">
        <v>13</v>
      </c>
      <c r="C158" s="63">
        <v>1</v>
      </c>
      <c r="D158" s="75" t="s">
        <v>34</v>
      </c>
      <c r="E158" s="97" t="s">
        <v>705</v>
      </c>
      <c r="F158" s="56" t="s">
        <v>4756</v>
      </c>
      <c r="G158" s="57">
        <v>0</v>
      </c>
      <c r="H158" s="61"/>
      <c r="I158" s="47"/>
      <c r="J158" s="119"/>
      <c r="K158" s="59" t="s">
        <v>4756</v>
      </c>
      <c r="L158" s="58">
        <v>1</v>
      </c>
      <c r="M158" s="62">
        <v>81.081059999999994</v>
      </c>
      <c r="N158" s="48">
        <v>2.129</v>
      </c>
      <c r="O158" s="120">
        <v>0</v>
      </c>
    </row>
    <row r="159" spans="1:15">
      <c r="A159" s="7" t="s">
        <v>722</v>
      </c>
      <c r="B159" s="8" t="s">
        <v>13</v>
      </c>
      <c r="C159" s="63">
        <v>1</v>
      </c>
      <c r="D159" s="75" t="s">
        <v>34</v>
      </c>
      <c r="E159" s="97" t="s">
        <v>727</v>
      </c>
      <c r="F159" s="56" t="s">
        <v>4755</v>
      </c>
      <c r="G159" s="57">
        <v>0</v>
      </c>
      <c r="H159" s="57"/>
      <c r="I159" s="47"/>
      <c r="J159" s="119"/>
      <c r="K159" s="59"/>
      <c r="L159" s="58">
        <v>0</v>
      </c>
      <c r="M159" s="62"/>
      <c r="N159" s="48"/>
      <c r="O159" s="120"/>
    </row>
    <row r="160" spans="1:15">
      <c r="A160" s="7" t="s">
        <v>742</v>
      </c>
      <c r="B160" s="8" t="s">
        <v>13</v>
      </c>
      <c r="C160" s="63">
        <v>1</v>
      </c>
      <c r="D160" s="75" t="s">
        <v>34</v>
      </c>
      <c r="E160" s="97" t="s">
        <v>747</v>
      </c>
      <c r="F160" s="56" t="s">
        <v>4755</v>
      </c>
      <c r="G160" s="57">
        <v>0</v>
      </c>
      <c r="H160" s="57"/>
      <c r="I160" s="47"/>
      <c r="J160" s="119"/>
      <c r="K160" s="59"/>
      <c r="L160" s="58">
        <v>0</v>
      </c>
      <c r="M160" s="62"/>
      <c r="N160" s="48"/>
      <c r="O160" s="120"/>
    </row>
    <row r="161" spans="1:15">
      <c r="A161" s="7" t="s">
        <v>748</v>
      </c>
      <c r="B161" s="8" t="s">
        <v>13</v>
      </c>
      <c r="C161" s="63">
        <v>2</v>
      </c>
      <c r="D161" s="75" t="s">
        <v>15</v>
      </c>
      <c r="E161" s="97" t="s">
        <v>753</v>
      </c>
      <c r="F161" s="56"/>
      <c r="G161" s="57">
        <v>0</v>
      </c>
      <c r="H161" s="61"/>
      <c r="I161" s="47"/>
      <c r="J161" s="119"/>
      <c r="K161" s="59"/>
      <c r="L161" s="58">
        <v>0</v>
      </c>
      <c r="M161" s="62"/>
      <c r="N161" s="48"/>
      <c r="O161" s="120"/>
    </row>
    <row r="162" spans="1:15">
      <c r="A162" s="7" t="s">
        <v>824</v>
      </c>
      <c r="B162" s="8" t="s">
        <v>13</v>
      </c>
      <c r="C162" s="3">
        <v>24</v>
      </c>
      <c r="D162" s="75" t="s">
        <v>129</v>
      </c>
      <c r="E162" s="97" t="s">
        <v>828</v>
      </c>
      <c r="F162" s="56" t="s">
        <v>4755</v>
      </c>
      <c r="G162" s="57">
        <v>0</v>
      </c>
      <c r="H162" s="57"/>
      <c r="I162" s="47"/>
      <c r="J162" s="119"/>
      <c r="K162" s="59"/>
      <c r="L162" s="58">
        <v>0</v>
      </c>
      <c r="M162" s="62"/>
      <c r="N162" s="48"/>
      <c r="O162" s="120"/>
    </row>
    <row r="163" spans="1:15">
      <c r="A163" s="7" t="s">
        <v>956</v>
      </c>
      <c r="B163" s="8" t="s">
        <v>13</v>
      </c>
      <c r="C163" s="3">
        <v>97</v>
      </c>
      <c r="D163" s="75" t="s">
        <v>129</v>
      </c>
      <c r="E163" s="97" t="s">
        <v>961</v>
      </c>
      <c r="F163" s="56" t="s">
        <v>4755</v>
      </c>
      <c r="G163" s="57">
        <v>0</v>
      </c>
      <c r="H163" s="57"/>
      <c r="I163" s="47"/>
      <c r="J163" s="119"/>
      <c r="K163" s="59"/>
      <c r="L163" s="58">
        <v>0</v>
      </c>
      <c r="M163" s="62"/>
      <c r="N163" s="48"/>
      <c r="O163" s="120"/>
    </row>
    <row r="164" spans="1:15">
      <c r="A164" s="7" t="s">
        <v>969</v>
      </c>
      <c r="B164" s="8" t="s">
        <v>13</v>
      </c>
      <c r="C164" s="63">
        <v>2</v>
      </c>
      <c r="D164" s="75" t="s">
        <v>15</v>
      </c>
      <c r="E164" s="97" t="s">
        <v>974</v>
      </c>
      <c r="F164" s="56" t="s">
        <v>4755</v>
      </c>
      <c r="G164" s="57">
        <v>0</v>
      </c>
      <c r="H164" s="57"/>
      <c r="I164" s="47"/>
      <c r="J164" s="119"/>
      <c r="K164" s="59"/>
      <c r="L164" s="58">
        <v>0</v>
      </c>
      <c r="M164" s="62"/>
      <c r="N164" s="48"/>
      <c r="O164" s="120"/>
    </row>
    <row r="165" spans="1:15">
      <c r="A165" s="7" t="s">
        <v>1033</v>
      </c>
      <c r="B165" s="8" t="s">
        <v>13</v>
      </c>
      <c r="C165" s="63">
        <v>2</v>
      </c>
      <c r="D165" s="75" t="s">
        <v>15</v>
      </c>
      <c r="E165" s="97" t="s">
        <v>1038</v>
      </c>
      <c r="F165" s="56"/>
      <c r="G165" s="57">
        <v>0</v>
      </c>
      <c r="H165" s="57"/>
      <c r="I165" s="47"/>
      <c r="J165" s="119"/>
      <c r="K165" s="59" t="s">
        <v>4756</v>
      </c>
      <c r="L165" s="58">
        <v>1</v>
      </c>
      <c r="M165" s="62">
        <v>74.324304999999995</v>
      </c>
      <c r="N165" s="48">
        <v>5.4450000000000003</v>
      </c>
      <c r="O165" s="120">
        <v>0</v>
      </c>
    </row>
    <row r="166" spans="1:15">
      <c r="A166" s="7" t="s">
        <v>1123</v>
      </c>
      <c r="B166" s="8" t="s">
        <v>13</v>
      </c>
      <c r="C166" s="63">
        <v>2</v>
      </c>
      <c r="D166" s="75" t="s">
        <v>15</v>
      </c>
      <c r="E166" s="97" t="s">
        <v>1128</v>
      </c>
      <c r="F166" s="56" t="s">
        <v>4755</v>
      </c>
      <c r="G166" s="57">
        <v>1</v>
      </c>
      <c r="H166" s="61">
        <v>57.894716000000003</v>
      </c>
      <c r="I166" s="47">
        <v>99.01</v>
      </c>
      <c r="J166" s="119">
        <v>0</v>
      </c>
      <c r="K166" s="59" t="s">
        <v>4755</v>
      </c>
      <c r="L166" s="58">
        <v>0</v>
      </c>
      <c r="M166" s="62"/>
      <c r="N166" s="48"/>
      <c r="O166" s="120"/>
    </row>
    <row r="167" spans="1:15">
      <c r="A167" s="7" t="s">
        <v>1158</v>
      </c>
      <c r="B167" s="8" t="s">
        <v>13</v>
      </c>
      <c r="C167" s="63">
        <v>2</v>
      </c>
      <c r="D167" s="75" t="s">
        <v>15</v>
      </c>
      <c r="E167" s="97" t="s">
        <v>1162</v>
      </c>
      <c r="F167" s="56" t="s">
        <v>4755</v>
      </c>
      <c r="G167" s="57">
        <v>0</v>
      </c>
      <c r="H167" s="57"/>
      <c r="I167" s="47"/>
      <c r="J167" s="119"/>
      <c r="K167" s="59"/>
      <c r="L167" s="58">
        <v>0</v>
      </c>
      <c r="M167" s="62"/>
      <c r="N167" s="48"/>
      <c r="O167" s="120"/>
    </row>
    <row r="168" spans="1:15">
      <c r="A168" s="7" t="s">
        <v>1199</v>
      </c>
      <c r="B168" s="8" t="s">
        <v>13</v>
      </c>
      <c r="C168" s="3">
        <v>15</v>
      </c>
      <c r="D168" s="75" t="s">
        <v>143</v>
      </c>
      <c r="E168" s="97" t="s">
        <v>1203</v>
      </c>
      <c r="F168" s="56"/>
      <c r="G168" s="57">
        <v>0</v>
      </c>
      <c r="H168" s="57"/>
      <c r="I168" s="47"/>
      <c r="J168" s="119"/>
      <c r="K168" s="59" t="s">
        <v>4756</v>
      </c>
      <c r="L168" s="58">
        <v>0</v>
      </c>
      <c r="M168" s="62"/>
      <c r="N168" s="48"/>
      <c r="O168" s="120"/>
    </row>
    <row r="169" spans="1:15">
      <c r="A169" s="7" t="s">
        <v>1305</v>
      </c>
      <c r="B169" s="8" t="s">
        <v>13</v>
      </c>
      <c r="C169" s="63">
        <v>2</v>
      </c>
      <c r="D169" s="75" t="s">
        <v>15</v>
      </c>
      <c r="E169" s="97" t="s">
        <v>1309</v>
      </c>
      <c r="F169" s="56"/>
      <c r="G169" s="57">
        <v>0</v>
      </c>
      <c r="H169" s="57"/>
      <c r="I169" s="47"/>
      <c r="J169" s="119"/>
      <c r="K169" s="59"/>
      <c r="L169" s="58">
        <v>0</v>
      </c>
      <c r="M169" s="62"/>
      <c r="N169" s="48"/>
      <c r="O169" s="120"/>
    </row>
    <row r="170" spans="1:15">
      <c r="A170" s="7" t="s">
        <v>1352</v>
      </c>
      <c r="B170" s="8" t="s">
        <v>13</v>
      </c>
      <c r="C170" s="63">
        <v>2</v>
      </c>
      <c r="D170" s="75" t="s">
        <v>15</v>
      </c>
      <c r="E170" s="97" t="s">
        <v>1351</v>
      </c>
      <c r="F170" s="56" t="s">
        <v>4755</v>
      </c>
      <c r="G170" s="57">
        <v>0</v>
      </c>
      <c r="H170" s="61"/>
      <c r="I170" s="47"/>
      <c r="J170" s="119"/>
      <c r="K170" s="59" t="s">
        <v>4755</v>
      </c>
      <c r="L170" s="58">
        <v>0</v>
      </c>
      <c r="M170" s="62"/>
      <c r="N170" s="48"/>
      <c r="O170" s="120"/>
    </row>
    <row r="171" spans="1:15">
      <c r="A171" s="7" t="s">
        <v>1356</v>
      </c>
      <c r="B171" s="8" t="s">
        <v>13</v>
      </c>
      <c r="C171" s="63">
        <v>2</v>
      </c>
      <c r="D171" s="75" t="s">
        <v>15</v>
      </c>
      <c r="E171" s="97" t="s">
        <v>1361</v>
      </c>
      <c r="F171" s="56" t="s">
        <v>4755</v>
      </c>
      <c r="G171" s="57">
        <v>0</v>
      </c>
      <c r="H171" s="57"/>
      <c r="I171" s="47"/>
      <c r="J171" s="119"/>
      <c r="K171" s="59"/>
      <c r="L171" s="58">
        <v>0</v>
      </c>
      <c r="M171" s="62"/>
      <c r="N171" s="48"/>
      <c r="O171" s="120"/>
    </row>
    <row r="172" spans="1:15">
      <c r="A172" s="7" t="s">
        <v>1362</v>
      </c>
      <c r="B172" s="8" t="s">
        <v>13</v>
      </c>
      <c r="C172" s="63">
        <v>2</v>
      </c>
      <c r="D172" s="75" t="s">
        <v>15</v>
      </c>
      <c r="E172" s="97" t="s">
        <v>1367</v>
      </c>
      <c r="F172" s="56"/>
      <c r="G172" s="57">
        <v>0</v>
      </c>
      <c r="H172" s="61"/>
      <c r="I172" s="47"/>
      <c r="J172" s="119"/>
      <c r="K172" s="59" t="s">
        <v>4755</v>
      </c>
      <c r="L172" s="58">
        <v>1</v>
      </c>
      <c r="M172" s="62">
        <v>51.351337999999998</v>
      </c>
      <c r="N172" s="48">
        <v>99.29</v>
      </c>
      <c r="O172" s="120">
        <v>0</v>
      </c>
    </row>
    <row r="173" spans="1:15">
      <c r="A173" s="7" t="s">
        <v>1447</v>
      </c>
      <c r="B173" s="8" t="s">
        <v>13</v>
      </c>
      <c r="C173" s="63">
        <v>2</v>
      </c>
      <c r="D173" s="75" t="s">
        <v>15</v>
      </c>
      <c r="E173" s="97" t="s">
        <v>1452</v>
      </c>
      <c r="F173" s="56" t="s">
        <v>4755</v>
      </c>
      <c r="G173" s="57">
        <v>0</v>
      </c>
      <c r="H173" s="57"/>
      <c r="I173" s="47"/>
      <c r="J173" s="119"/>
      <c r="K173" s="59"/>
      <c r="L173" s="58">
        <v>0</v>
      </c>
      <c r="M173" s="62"/>
      <c r="N173" s="48"/>
      <c r="O173" s="120"/>
    </row>
    <row r="174" spans="1:15">
      <c r="A174" s="7" t="s">
        <v>1453</v>
      </c>
      <c r="B174" s="8" t="s">
        <v>13</v>
      </c>
      <c r="C174" s="63">
        <v>2</v>
      </c>
      <c r="D174" s="75" t="s">
        <v>15</v>
      </c>
      <c r="E174" s="97" t="s">
        <v>1458</v>
      </c>
      <c r="F174" s="56" t="s">
        <v>4755</v>
      </c>
      <c r="G174" s="57">
        <v>0</v>
      </c>
      <c r="H174" s="57"/>
      <c r="I174" s="47"/>
      <c r="J174" s="119"/>
      <c r="K174" s="59"/>
      <c r="L174" s="58">
        <v>0</v>
      </c>
      <c r="M174" s="62"/>
      <c r="N174" s="48"/>
      <c r="O174" s="120"/>
    </row>
    <row r="175" spans="1:15">
      <c r="A175" s="7" t="s">
        <v>1741</v>
      </c>
      <c r="B175" s="8" t="s">
        <v>13</v>
      </c>
      <c r="C175" s="63">
        <v>2</v>
      </c>
      <c r="D175" s="75" t="s">
        <v>15</v>
      </c>
      <c r="E175" s="97" t="s">
        <v>1746</v>
      </c>
      <c r="F175" s="56" t="s">
        <v>4755</v>
      </c>
      <c r="G175" s="57">
        <v>0</v>
      </c>
      <c r="H175" s="57"/>
      <c r="I175" s="47"/>
      <c r="J175" s="119"/>
      <c r="K175" s="59"/>
      <c r="L175" s="58">
        <v>0</v>
      </c>
      <c r="M175" s="62"/>
      <c r="N175" s="48"/>
      <c r="O175" s="120"/>
    </row>
    <row r="176" spans="1:15">
      <c r="A176" s="7" t="s">
        <v>1812</v>
      </c>
      <c r="B176" s="8" t="s">
        <v>13</v>
      </c>
      <c r="C176" s="63">
        <v>1</v>
      </c>
      <c r="D176" s="75" t="s">
        <v>34</v>
      </c>
      <c r="E176" s="97" t="s">
        <v>1817</v>
      </c>
      <c r="F176" s="56"/>
      <c r="G176" s="57">
        <v>0</v>
      </c>
      <c r="H176" s="57"/>
      <c r="I176" s="47"/>
      <c r="J176" s="119"/>
      <c r="K176" s="59"/>
      <c r="L176" s="58">
        <v>0</v>
      </c>
      <c r="M176" s="62"/>
      <c r="N176" s="48"/>
      <c r="O176" s="120"/>
    </row>
    <row r="177" spans="1:15">
      <c r="A177" s="7" t="s">
        <v>1812</v>
      </c>
      <c r="B177" s="8" t="s">
        <v>13</v>
      </c>
      <c r="C177" s="3">
        <v>48</v>
      </c>
      <c r="D177" s="75" t="s">
        <v>1818</v>
      </c>
      <c r="E177" s="97" t="s">
        <v>1819</v>
      </c>
      <c r="F177" s="56"/>
      <c r="G177" s="57">
        <v>0</v>
      </c>
      <c r="H177" s="57"/>
      <c r="I177" s="47"/>
      <c r="J177" s="119"/>
      <c r="K177" s="59" t="s">
        <v>4756</v>
      </c>
      <c r="L177" s="58">
        <v>0</v>
      </c>
      <c r="M177" s="62"/>
      <c r="N177" s="48"/>
      <c r="O177" s="120"/>
    </row>
    <row r="178" spans="1:15">
      <c r="A178" s="7" t="s">
        <v>1860</v>
      </c>
      <c r="B178" s="8" t="s">
        <v>13</v>
      </c>
      <c r="C178" s="3">
        <v>56</v>
      </c>
      <c r="D178" s="75" t="s">
        <v>15</v>
      </c>
      <c r="E178" s="97" t="s">
        <v>1865</v>
      </c>
      <c r="F178" s="56"/>
      <c r="G178" s="57">
        <v>0</v>
      </c>
      <c r="H178" s="61"/>
      <c r="I178" s="47"/>
      <c r="J178" s="119"/>
      <c r="K178" s="59"/>
      <c r="L178" s="58">
        <v>0</v>
      </c>
      <c r="M178" s="62"/>
      <c r="N178" s="48"/>
      <c r="O178" s="120"/>
    </row>
    <row r="179" spans="1:15">
      <c r="A179" s="7" t="s">
        <v>1963</v>
      </c>
      <c r="B179" s="8" t="s">
        <v>13</v>
      </c>
      <c r="C179" s="63">
        <v>1</v>
      </c>
      <c r="D179" s="75" t="s">
        <v>34</v>
      </c>
      <c r="E179" s="97" t="s">
        <v>1968</v>
      </c>
      <c r="F179" s="56" t="s">
        <v>4755</v>
      </c>
      <c r="G179" s="57">
        <v>0</v>
      </c>
      <c r="H179" s="57"/>
      <c r="I179" s="47"/>
      <c r="J179" s="119"/>
      <c r="K179" s="59" t="s">
        <v>4755</v>
      </c>
      <c r="L179" s="58">
        <v>0</v>
      </c>
      <c r="M179" s="62"/>
      <c r="N179" s="48"/>
      <c r="O179" s="120"/>
    </row>
    <row r="180" spans="1:15">
      <c r="A180" s="7" t="s">
        <v>2114</v>
      </c>
      <c r="B180" s="8" t="s">
        <v>13</v>
      </c>
      <c r="C180" s="3">
        <v>43</v>
      </c>
      <c r="D180" s="75" t="s">
        <v>1818</v>
      </c>
      <c r="E180" s="97" t="s">
        <v>2119</v>
      </c>
      <c r="F180" s="56"/>
      <c r="G180" s="57">
        <v>0</v>
      </c>
      <c r="H180" s="57"/>
      <c r="I180" s="47"/>
      <c r="J180" s="119"/>
      <c r="K180" s="59" t="s">
        <v>4756</v>
      </c>
      <c r="L180" s="58">
        <v>0</v>
      </c>
      <c r="M180" s="62"/>
      <c r="N180" s="48"/>
      <c r="O180" s="120"/>
    </row>
    <row r="181" spans="1:15">
      <c r="A181" s="7" t="s">
        <v>2168</v>
      </c>
      <c r="B181" s="8" t="s">
        <v>13</v>
      </c>
      <c r="C181" s="63">
        <v>2</v>
      </c>
      <c r="D181" s="75" t="s">
        <v>15</v>
      </c>
      <c r="E181" s="97" t="s">
        <v>2173</v>
      </c>
      <c r="F181" s="56"/>
      <c r="G181" s="57">
        <v>0</v>
      </c>
      <c r="H181" s="57"/>
      <c r="I181" s="47"/>
      <c r="J181" s="119"/>
      <c r="K181" s="59" t="s">
        <v>4756</v>
      </c>
      <c r="L181" s="58">
        <v>0</v>
      </c>
      <c r="M181" s="62"/>
      <c r="N181" s="48"/>
      <c r="O181" s="120"/>
    </row>
    <row r="182" spans="1:15">
      <c r="A182" s="7" t="s">
        <v>2249</v>
      </c>
      <c r="B182" s="8" t="s">
        <v>13</v>
      </c>
      <c r="C182" s="3">
        <v>68</v>
      </c>
      <c r="D182" s="75" t="s">
        <v>1073</v>
      </c>
      <c r="E182" s="97" t="s">
        <v>2254</v>
      </c>
      <c r="F182" s="56" t="s">
        <v>4756</v>
      </c>
      <c r="G182" s="57">
        <v>0</v>
      </c>
      <c r="H182" s="57"/>
      <c r="I182" s="47"/>
      <c r="J182" s="119"/>
      <c r="K182" s="59"/>
      <c r="L182" s="58">
        <v>0</v>
      </c>
      <c r="M182" s="62"/>
      <c r="N182" s="48"/>
      <c r="O182" s="120"/>
    </row>
    <row r="183" spans="1:15">
      <c r="A183" s="7" t="s">
        <v>2336</v>
      </c>
      <c r="B183" s="8" t="s">
        <v>13</v>
      </c>
      <c r="C183" s="3">
        <v>35</v>
      </c>
      <c r="D183" s="75" t="s">
        <v>358</v>
      </c>
      <c r="E183" s="97" t="s">
        <v>2341</v>
      </c>
      <c r="F183" s="56"/>
      <c r="G183" s="57">
        <v>0</v>
      </c>
      <c r="H183" s="57"/>
      <c r="I183" s="47"/>
      <c r="J183" s="119"/>
      <c r="K183" s="59" t="s">
        <v>4755</v>
      </c>
      <c r="L183" s="58">
        <v>0</v>
      </c>
      <c r="M183" s="62"/>
      <c r="N183" s="48"/>
      <c r="O183" s="120"/>
    </row>
    <row r="184" spans="1:15">
      <c r="A184" s="7" t="s">
        <v>2354</v>
      </c>
      <c r="B184" s="8" t="s">
        <v>13</v>
      </c>
      <c r="C184" s="63">
        <v>2</v>
      </c>
      <c r="D184" s="75" t="s">
        <v>15</v>
      </c>
      <c r="E184" s="97" t="s">
        <v>2359</v>
      </c>
      <c r="F184" s="56" t="s">
        <v>4755</v>
      </c>
      <c r="G184" s="57">
        <v>2</v>
      </c>
      <c r="H184" s="61">
        <v>63.157872000000005</v>
      </c>
      <c r="I184" s="47">
        <v>98.61</v>
      </c>
      <c r="J184" s="119">
        <v>1.3799999999999955</v>
      </c>
      <c r="K184" s="59" t="s">
        <v>4755</v>
      </c>
      <c r="L184" s="58">
        <v>1</v>
      </c>
      <c r="M184" s="62">
        <v>59.459443999999998</v>
      </c>
      <c r="N184" s="48">
        <v>98.41</v>
      </c>
      <c r="O184" s="120">
        <v>0</v>
      </c>
    </row>
    <row r="185" spans="1:15">
      <c r="A185" s="7" t="s">
        <v>2360</v>
      </c>
      <c r="B185" s="8" t="s">
        <v>13</v>
      </c>
      <c r="C185" s="63">
        <v>2</v>
      </c>
      <c r="D185" s="75" t="s">
        <v>15</v>
      </c>
      <c r="E185" s="97" t="s">
        <v>2365</v>
      </c>
      <c r="F185" s="56" t="s">
        <v>4755</v>
      </c>
      <c r="G185" s="57">
        <v>0</v>
      </c>
      <c r="H185" s="61"/>
      <c r="I185" s="47"/>
      <c r="J185" s="119"/>
      <c r="K185" s="59" t="s">
        <v>4755</v>
      </c>
      <c r="L185" s="58">
        <v>0</v>
      </c>
      <c r="M185" s="62"/>
      <c r="N185" s="48"/>
      <c r="O185" s="120"/>
    </row>
    <row r="186" spans="1:15">
      <c r="A186" s="7" t="s">
        <v>2384</v>
      </c>
      <c r="B186" s="8" t="s">
        <v>13</v>
      </c>
      <c r="C186" s="63">
        <v>1</v>
      </c>
      <c r="D186" s="75" t="s">
        <v>34</v>
      </c>
      <c r="E186" s="97" t="s">
        <v>2389</v>
      </c>
      <c r="F186" s="56" t="s">
        <v>4755</v>
      </c>
      <c r="G186" s="57">
        <v>0</v>
      </c>
      <c r="H186" s="57"/>
      <c r="I186" s="47"/>
      <c r="J186" s="119"/>
      <c r="K186" s="59" t="s">
        <v>4755</v>
      </c>
      <c r="L186" s="58">
        <v>0</v>
      </c>
      <c r="M186" s="62"/>
      <c r="N186" s="48"/>
      <c r="O186" s="120"/>
    </row>
    <row r="187" spans="1:15">
      <c r="A187" s="7" t="s">
        <v>2414</v>
      </c>
      <c r="B187" s="8" t="s">
        <v>13</v>
      </c>
      <c r="C187" s="63">
        <v>1</v>
      </c>
      <c r="D187" s="75" t="s">
        <v>34</v>
      </c>
      <c r="E187" s="97" t="s">
        <v>2418</v>
      </c>
      <c r="F187" s="56" t="s">
        <v>4755</v>
      </c>
      <c r="G187" s="57">
        <v>0</v>
      </c>
      <c r="H187" s="57"/>
      <c r="I187" s="47"/>
      <c r="J187" s="119"/>
      <c r="K187" s="59"/>
      <c r="L187" s="58">
        <v>0</v>
      </c>
      <c r="M187" s="62"/>
      <c r="N187" s="48"/>
      <c r="O187" s="120"/>
    </row>
    <row r="188" spans="1:15">
      <c r="A188" s="7" t="s">
        <v>2492</v>
      </c>
      <c r="B188" s="8" t="s">
        <v>13</v>
      </c>
      <c r="C188" s="63">
        <v>2</v>
      </c>
      <c r="D188" s="75" t="s">
        <v>15</v>
      </c>
      <c r="E188" s="97" t="s">
        <v>2497</v>
      </c>
      <c r="F188" s="56"/>
      <c r="G188" s="57">
        <v>0</v>
      </c>
      <c r="H188" s="57"/>
      <c r="I188" s="47"/>
      <c r="J188" s="119"/>
      <c r="K188" s="59" t="s">
        <v>4756</v>
      </c>
      <c r="L188" s="58">
        <v>0</v>
      </c>
      <c r="M188" s="62"/>
      <c r="N188" s="48"/>
      <c r="O188" s="120"/>
    </row>
    <row r="189" spans="1:15">
      <c r="A189" s="7" t="s">
        <v>2928</v>
      </c>
      <c r="B189" s="8" t="s">
        <v>13</v>
      </c>
      <c r="C189" s="63">
        <v>1</v>
      </c>
      <c r="D189" s="75" t="s">
        <v>34</v>
      </c>
      <c r="E189" s="97" t="s">
        <v>2933</v>
      </c>
      <c r="F189" s="56" t="s">
        <v>4755</v>
      </c>
      <c r="G189" s="57">
        <v>0</v>
      </c>
      <c r="H189" s="57"/>
      <c r="I189" s="47"/>
      <c r="J189" s="119"/>
      <c r="K189" s="59"/>
      <c r="L189" s="58">
        <v>0</v>
      </c>
      <c r="M189" s="62"/>
      <c r="N189" s="48"/>
      <c r="O189" s="120"/>
    </row>
    <row r="190" spans="1:15">
      <c r="A190" s="7" t="s">
        <v>2973</v>
      </c>
      <c r="B190" s="8" t="s">
        <v>13</v>
      </c>
      <c r="C190" s="63">
        <v>2</v>
      </c>
      <c r="D190" s="75" t="s">
        <v>15</v>
      </c>
      <c r="E190" s="97" t="s">
        <v>2978</v>
      </c>
      <c r="F190" s="56" t="s">
        <v>4755</v>
      </c>
      <c r="G190" s="57">
        <v>0</v>
      </c>
      <c r="H190" s="57"/>
      <c r="I190" s="47"/>
      <c r="J190" s="119"/>
      <c r="K190" s="59" t="s">
        <v>4755</v>
      </c>
      <c r="L190" s="58">
        <v>0</v>
      </c>
      <c r="M190" s="62"/>
      <c r="N190" s="48"/>
      <c r="O190" s="120"/>
    </row>
    <row r="191" spans="1:15">
      <c r="A191" s="7" t="s">
        <v>3018</v>
      </c>
      <c r="B191" s="8" t="s">
        <v>13</v>
      </c>
      <c r="C191" s="63">
        <v>2</v>
      </c>
      <c r="D191" s="75" t="s">
        <v>15</v>
      </c>
      <c r="E191" s="97" t="s">
        <v>3023</v>
      </c>
      <c r="F191" s="56"/>
      <c r="G191" s="57">
        <v>0</v>
      </c>
      <c r="H191" s="61"/>
      <c r="I191" s="47"/>
      <c r="J191" s="119"/>
      <c r="K191" s="59"/>
      <c r="L191" s="58">
        <v>0</v>
      </c>
      <c r="M191" s="62"/>
      <c r="N191" s="48"/>
      <c r="O191" s="120"/>
    </row>
    <row r="192" spans="1:15">
      <c r="A192" s="7" t="s">
        <v>3045</v>
      </c>
      <c r="B192" s="8" t="s">
        <v>13</v>
      </c>
      <c r="C192" s="63">
        <v>2</v>
      </c>
      <c r="D192" s="75" t="s">
        <v>15</v>
      </c>
      <c r="E192" s="97" t="s">
        <v>3049</v>
      </c>
      <c r="F192" s="56"/>
      <c r="G192" s="57">
        <v>0</v>
      </c>
      <c r="H192" s="57"/>
      <c r="I192" s="47"/>
      <c r="J192" s="119"/>
      <c r="K192" s="59" t="s">
        <v>4755</v>
      </c>
      <c r="L192" s="58">
        <v>0</v>
      </c>
      <c r="M192" s="62"/>
      <c r="N192" s="48"/>
      <c r="O192" s="120"/>
    </row>
    <row r="193" spans="1:15">
      <c r="A193" s="7" t="s">
        <v>3180</v>
      </c>
      <c r="B193" s="8" t="s">
        <v>13</v>
      </c>
      <c r="C193" s="63">
        <v>2</v>
      </c>
      <c r="D193" s="75" t="s">
        <v>15</v>
      </c>
      <c r="E193" s="97" t="s">
        <v>3184</v>
      </c>
      <c r="F193" s="56" t="s">
        <v>4756</v>
      </c>
      <c r="G193" s="57">
        <v>1</v>
      </c>
      <c r="H193" s="61">
        <v>72.368395000000007</v>
      </c>
      <c r="I193" s="47">
        <v>34.17</v>
      </c>
      <c r="J193" s="119">
        <v>0</v>
      </c>
      <c r="K193" s="59"/>
      <c r="L193" s="58">
        <v>0</v>
      </c>
      <c r="M193" s="62"/>
      <c r="N193" s="48"/>
      <c r="O193" s="120"/>
    </row>
    <row r="194" spans="1:15">
      <c r="A194" s="7" t="s">
        <v>3256</v>
      </c>
      <c r="B194" s="8" t="s">
        <v>13</v>
      </c>
      <c r="C194" s="63">
        <v>2</v>
      </c>
      <c r="D194" s="75" t="s">
        <v>15</v>
      </c>
      <c r="E194" s="97" t="s">
        <v>1351</v>
      </c>
      <c r="F194" s="56" t="s">
        <v>4755</v>
      </c>
      <c r="G194" s="57">
        <v>0</v>
      </c>
      <c r="H194" s="61"/>
      <c r="I194" s="47"/>
      <c r="J194" s="119"/>
      <c r="K194" s="59" t="s">
        <v>4755</v>
      </c>
      <c r="L194" s="58">
        <v>1</v>
      </c>
      <c r="M194" s="62">
        <v>39.189178999999996</v>
      </c>
      <c r="N194" s="48">
        <v>99.73</v>
      </c>
      <c r="O194" s="120">
        <v>0</v>
      </c>
    </row>
    <row r="195" spans="1:15">
      <c r="A195" s="7" t="s">
        <v>3271</v>
      </c>
      <c r="B195" s="8" t="s">
        <v>13</v>
      </c>
      <c r="C195" s="63">
        <v>2</v>
      </c>
      <c r="D195" s="75" t="s">
        <v>15</v>
      </c>
      <c r="E195" s="97" t="s">
        <v>3275</v>
      </c>
      <c r="F195" s="56"/>
      <c r="G195" s="57">
        <v>0</v>
      </c>
      <c r="H195" s="61"/>
      <c r="I195" s="47"/>
      <c r="J195" s="119"/>
      <c r="K195" s="59" t="s">
        <v>4755</v>
      </c>
      <c r="L195" s="58">
        <v>0</v>
      </c>
      <c r="M195" s="62"/>
      <c r="N195" s="48"/>
      <c r="O195" s="120"/>
    </row>
    <row r="196" spans="1:15">
      <c r="A196" s="7" t="s">
        <v>3422</v>
      </c>
      <c r="B196" s="8" t="s">
        <v>13</v>
      </c>
      <c r="C196" s="63">
        <v>2</v>
      </c>
      <c r="D196" s="75" t="s">
        <v>15</v>
      </c>
      <c r="E196" s="97" t="s">
        <v>3427</v>
      </c>
      <c r="F196" s="56" t="s">
        <v>4756</v>
      </c>
      <c r="G196" s="57">
        <v>0</v>
      </c>
      <c r="H196" s="61"/>
      <c r="I196" s="47"/>
      <c r="J196" s="119"/>
      <c r="K196" s="59"/>
      <c r="L196" s="58">
        <v>0</v>
      </c>
      <c r="M196" s="62"/>
      <c r="N196" s="48"/>
      <c r="O196" s="120"/>
    </row>
    <row r="197" spans="1:15">
      <c r="A197" s="7" t="s">
        <v>3451</v>
      </c>
      <c r="B197" s="8" t="s">
        <v>13</v>
      </c>
      <c r="C197" s="63">
        <v>1</v>
      </c>
      <c r="D197" s="75" t="s">
        <v>34</v>
      </c>
      <c r="E197" s="97" t="s">
        <v>3455</v>
      </c>
      <c r="F197" s="56"/>
      <c r="G197" s="57">
        <v>0</v>
      </c>
      <c r="H197" s="57"/>
      <c r="I197" s="47"/>
      <c r="J197" s="119"/>
      <c r="K197" s="59" t="s">
        <v>4756</v>
      </c>
      <c r="L197" s="58">
        <v>0</v>
      </c>
      <c r="M197" s="62"/>
      <c r="N197" s="48"/>
      <c r="O197" s="120"/>
    </row>
    <row r="198" spans="1:15">
      <c r="A198" s="7" t="s">
        <v>3491</v>
      </c>
      <c r="B198" s="8" t="s">
        <v>13</v>
      </c>
      <c r="C198" s="63">
        <v>1</v>
      </c>
      <c r="D198" s="75" t="s">
        <v>34</v>
      </c>
      <c r="E198" s="97" t="s">
        <v>3496</v>
      </c>
      <c r="F198" s="56" t="s">
        <v>4755</v>
      </c>
      <c r="G198" s="57">
        <v>0</v>
      </c>
      <c r="H198" s="61"/>
      <c r="I198" s="47"/>
      <c r="J198" s="119"/>
      <c r="K198" s="59"/>
      <c r="L198" s="58">
        <v>0</v>
      </c>
      <c r="M198" s="62"/>
      <c r="N198" s="48"/>
      <c r="O198" s="120"/>
    </row>
    <row r="199" spans="1:15">
      <c r="A199" s="7" t="s">
        <v>3649</v>
      </c>
      <c r="B199" s="8" t="s">
        <v>13</v>
      </c>
      <c r="C199" s="3">
        <v>65</v>
      </c>
      <c r="D199" s="75" t="s">
        <v>129</v>
      </c>
      <c r="E199" s="97" t="s">
        <v>3653</v>
      </c>
      <c r="F199" s="56" t="s">
        <v>4756</v>
      </c>
      <c r="G199" s="57">
        <v>0</v>
      </c>
      <c r="H199" s="57"/>
      <c r="I199" s="47"/>
      <c r="J199" s="119"/>
      <c r="K199" s="59"/>
      <c r="L199" s="58">
        <v>0</v>
      </c>
      <c r="M199" s="62"/>
      <c r="N199" s="48"/>
      <c r="O199" s="120"/>
    </row>
    <row r="200" spans="1:15">
      <c r="A200" s="7" t="s">
        <v>3750</v>
      </c>
      <c r="B200" s="8" t="s">
        <v>13</v>
      </c>
      <c r="C200" s="3">
        <v>70</v>
      </c>
      <c r="D200" s="75" t="s">
        <v>358</v>
      </c>
      <c r="E200" s="97" t="s">
        <v>3754</v>
      </c>
      <c r="F200" s="56" t="s">
        <v>4756</v>
      </c>
      <c r="G200" s="57">
        <v>0</v>
      </c>
      <c r="H200" s="57"/>
      <c r="I200" s="47"/>
      <c r="J200" s="119"/>
      <c r="K200" s="59"/>
      <c r="L200" s="58">
        <v>0</v>
      </c>
      <c r="M200" s="62"/>
      <c r="N200" s="48"/>
      <c r="O200" s="120"/>
    </row>
    <row r="201" spans="1:15">
      <c r="A201" s="7" t="s">
        <v>4000</v>
      </c>
      <c r="B201" s="8" t="s">
        <v>13</v>
      </c>
      <c r="C201" s="63">
        <v>1</v>
      </c>
      <c r="D201" s="75" t="s">
        <v>34</v>
      </c>
      <c r="E201" s="97" t="s">
        <v>4005</v>
      </c>
      <c r="F201" s="56"/>
      <c r="G201" s="57">
        <v>0</v>
      </c>
      <c r="H201" s="61"/>
      <c r="I201" s="47"/>
      <c r="J201" s="119"/>
      <c r="K201" s="59"/>
      <c r="L201" s="58">
        <v>0</v>
      </c>
      <c r="M201" s="62"/>
      <c r="N201" s="48"/>
      <c r="O201" s="120"/>
    </row>
    <row r="202" spans="1:15">
      <c r="A202" s="7" t="s">
        <v>4059</v>
      </c>
      <c r="B202" s="8" t="s">
        <v>13</v>
      </c>
      <c r="C202" s="63">
        <v>1</v>
      </c>
      <c r="D202" s="75" t="s">
        <v>34</v>
      </c>
      <c r="E202" s="97" t="s">
        <v>4063</v>
      </c>
      <c r="F202" s="56"/>
      <c r="G202" s="57">
        <v>0</v>
      </c>
      <c r="H202" s="57"/>
      <c r="I202" s="47"/>
      <c r="J202" s="119"/>
      <c r="K202" s="59" t="s">
        <v>4756</v>
      </c>
      <c r="L202" s="58">
        <v>0</v>
      </c>
      <c r="M202" s="62"/>
      <c r="N202" s="48"/>
      <c r="O202" s="120"/>
    </row>
    <row r="203" spans="1:15">
      <c r="A203" s="7" t="s">
        <v>4081</v>
      </c>
      <c r="B203" s="8" t="s">
        <v>13</v>
      </c>
      <c r="C203" s="63">
        <v>1</v>
      </c>
      <c r="D203" s="75" t="s">
        <v>34</v>
      </c>
      <c r="E203" s="97" t="s">
        <v>4085</v>
      </c>
      <c r="F203" s="56"/>
      <c r="G203" s="57">
        <v>0</v>
      </c>
      <c r="H203" s="57"/>
      <c r="I203" s="47"/>
      <c r="J203" s="119"/>
      <c r="K203" s="59" t="s">
        <v>4755</v>
      </c>
      <c r="L203" s="58">
        <v>0</v>
      </c>
      <c r="M203" s="62"/>
      <c r="N203" s="48"/>
      <c r="O203" s="120"/>
    </row>
    <row r="204" spans="1:15">
      <c r="A204" s="7" t="s">
        <v>4096</v>
      </c>
      <c r="B204" s="8" t="s">
        <v>13</v>
      </c>
      <c r="C204" s="63">
        <v>2</v>
      </c>
      <c r="D204" s="75" t="s">
        <v>15</v>
      </c>
      <c r="E204" s="97" t="s">
        <v>4101</v>
      </c>
      <c r="F204" s="56" t="s">
        <v>4755</v>
      </c>
      <c r="G204" s="57">
        <v>2</v>
      </c>
      <c r="H204" s="61">
        <v>65.789450000000002</v>
      </c>
      <c r="I204" s="47">
        <v>98.074999999999989</v>
      </c>
      <c r="J204" s="119">
        <v>0.19500000000000028</v>
      </c>
      <c r="K204" s="59" t="s">
        <v>4755</v>
      </c>
      <c r="L204" s="58">
        <v>1</v>
      </c>
      <c r="M204" s="62">
        <v>63.513497000000001</v>
      </c>
      <c r="N204" s="48">
        <v>96.97</v>
      </c>
      <c r="O204" s="120">
        <v>0</v>
      </c>
    </row>
    <row r="205" spans="1:15">
      <c r="A205" s="7" t="s">
        <v>4158</v>
      </c>
      <c r="B205" s="8" t="s">
        <v>13</v>
      </c>
      <c r="C205" s="3">
        <v>60</v>
      </c>
      <c r="D205" s="75" t="s">
        <v>129</v>
      </c>
      <c r="E205" s="97" t="s">
        <v>4162</v>
      </c>
      <c r="F205" s="56" t="s">
        <v>4756</v>
      </c>
      <c r="G205" s="57">
        <v>0</v>
      </c>
      <c r="H205" s="57"/>
      <c r="I205" s="47"/>
      <c r="J205" s="119"/>
      <c r="K205" s="59"/>
      <c r="L205" s="58">
        <v>0</v>
      </c>
      <c r="M205" s="62"/>
      <c r="N205" s="48"/>
      <c r="O205" s="120"/>
    </row>
    <row r="206" spans="1:15">
      <c r="A206" s="7" t="s">
        <v>4197</v>
      </c>
      <c r="B206" s="8" t="s">
        <v>13</v>
      </c>
      <c r="C206" s="63">
        <v>1</v>
      </c>
      <c r="D206" s="75" t="s">
        <v>34</v>
      </c>
      <c r="E206" s="97" t="s">
        <v>4202</v>
      </c>
      <c r="F206" s="56" t="s">
        <v>4755</v>
      </c>
      <c r="G206" s="57">
        <v>0</v>
      </c>
      <c r="H206" s="61"/>
      <c r="I206" s="47"/>
      <c r="J206" s="119"/>
      <c r="K206" s="59" t="s">
        <v>4755</v>
      </c>
      <c r="L206" s="58">
        <v>1</v>
      </c>
      <c r="M206" s="62">
        <v>4.0540529999999997</v>
      </c>
      <c r="N206" s="48">
        <v>99.99</v>
      </c>
      <c r="O206" s="120">
        <v>0</v>
      </c>
    </row>
    <row r="207" spans="1:15">
      <c r="A207" s="7" t="s">
        <v>4233</v>
      </c>
      <c r="B207" s="8" t="s">
        <v>13</v>
      </c>
      <c r="C207" s="3">
        <v>85</v>
      </c>
      <c r="D207" s="75" t="s">
        <v>323</v>
      </c>
      <c r="E207" s="97" t="s">
        <v>4238</v>
      </c>
      <c r="F207" s="56" t="s">
        <v>4755</v>
      </c>
      <c r="G207" s="57">
        <v>0</v>
      </c>
      <c r="H207" s="57"/>
      <c r="I207" s="47"/>
      <c r="J207" s="119"/>
      <c r="K207" s="59"/>
      <c r="L207" s="58">
        <v>0</v>
      </c>
      <c r="M207" s="62"/>
      <c r="N207" s="48"/>
      <c r="O207" s="120"/>
    </row>
    <row r="208" spans="1:15">
      <c r="A208" s="7" t="s">
        <v>4245</v>
      </c>
      <c r="B208" s="8" t="s">
        <v>13</v>
      </c>
      <c r="C208" s="63">
        <v>2</v>
      </c>
      <c r="D208" s="75" t="s">
        <v>15</v>
      </c>
      <c r="E208" s="97" t="s">
        <v>4250</v>
      </c>
      <c r="F208" s="56" t="s">
        <v>4755</v>
      </c>
      <c r="G208" s="57">
        <v>0</v>
      </c>
      <c r="H208" s="57"/>
      <c r="I208" s="47"/>
      <c r="J208" s="119"/>
      <c r="K208" s="59"/>
      <c r="L208" s="58">
        <v>0</v>
      </c>
      <c r="M208" s="62"/>
      <c r="N208" s="48"/>
      <c r="O208" s="120"/>
    </row>
    <row r="209" spans="1:15">
      <c r="A209" s="7" t="s">
        <v>4318</v>
      </c>
      <c r="B209" s="8" t="s">
        <v>13</v>
      </c>
      <c r="C209" s="63">
        <v>2</v>
      </c>
      <c r="D209" s="75" t="s">
        <v>15</v>
      </c>
      <c r="E209" s="97" t="s">
        <v>4322</v>
      </c>
      <c r="F209" s="56" t="s">
        <v>4755</v>
      </c>
      <c r="G209" s="57">
        <v>0</v>
      </c>
      <c r="H209" s="61"/>
      <c r="I209" s="47"/>
      <c r="J209" s="119"/>
      <c r="K209" s="59" t="s">
        <v>4755</v>
      </c>
      <c r="L209" s="58">
        <v>0</v>
      </c>
      <c r="M209" s="62"/>
      <c r="N209" s="48"/>
      <c r="O209" s="120"/>
    </row>
    <row r="210" spans="1:15">
      <c r="A210" s="7" t="s">
        <v>4495</v>
      </c>
      <c r="B210" s="8" t="s">
        <v>13</v>
      </c>
      <c r="C210" s="63">
        <v>2</v>
      </c>
      <c r="D210" s="75" t="s">
        <v>15</v>
      </c>
      <c r="E210" s="97" t="s">
        <v>2019</v>
      </c>
      <c r="F210" s="56" t="s">
        <v>4755</v>
      </c>
      <c r="G210" s="57">
        <v>0</v>
      </c>
      <c r="H210" s="57"/>
      <c r="I210" s="47"/>
      <c r="J210" s="119"/>
      <c r="K210" s="59"/>
      <c r="L210" s="58">
        <v>0</v>
      </c>
      <c r="M210" s="62"/>
      <c r="N210" s="48"/>
      <c r="O210" s="120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29"/>
  <sheetViews>
    <sheetView zoomScale="60" zoomScaleNormal="60" workbookViewId="0"/>
  </sheetViews>
  <sheetFormatPr defaultColWidth="11.42578125" defaultRowHeight="15"/>
  <cols>
    <col min="1" max="1" width="17.140625" customWidth="1"/>
    <col min="2" max="2" width="17.85546875" customWidth="1"/>
    <col min="3" max="3" width="13.7109375" customWidth="1"/>
    <col min="4" max="4" width="12.85546875" customWidth="1"/>
    <col min="5" max="5" width="20" style="94" customWidth="1"/>
    <col min="6" max="6" width="12.42578125" customWidth="1"/>
    <col min="10" max="10" width="12.42578125" customWidth="1"/>
    <col min="11" max="13" width="11.42578125" customWidth="1"/>
  </cols>
  <sheetData>
    <row r="1" spans="1:13" ht="15.75" thickBot="1"/>
    <row r="2" spans="1:13" ht="45.75" thickBot="1">
      <c r="A2" s="50" t="s">
        <v>4735</v>
      </c>
      <c r="B2" s="51" t="s">
        <v>3</v>
      </c>
      <c r="C2" s="50" t="s">
        <v>5</v>
      </c>
      <c r="D2" s="51" t="s">
        <v>6</v>
      </c>
      <c r="E2" s="52" t="s">
        <v>4794</v>
      </c>
      <c r="F2" s="50" t="s">
        <v>4741</v>
      </c>
      <c r="G2" s="51" t="s">
        <v>4742</v>
      </c>
      <c r="H2" s="53" t="s">
        <v>4781</v>
      </c>
      <c r="I2" s="122" t="s">
        <v>4743</v>
      </c>
      <c r="J2" s="51" t="s">
        <v>4750</v>
      </c>
      <c r="K2" s="51" t="s">
        <v>4751</v>
      </c>
      <c r="L2" s="53" t="s">
        <v>4784</v>
      </c>
      <c r="M2" s="122" t="s">
        <v>4752</v>
      </c>
    </row>
    <row r="3" spans="1:13">
      <c r="A3" s="7" t="s">
        <v>3583</v>
      </c>
      <c r="B3" s="8" t="s">
        <v>40</v>
      </c>
      <c r="C3" s="63">
        <v>2</v>
      </c>
      <c r="D3" s="75" t="s">
        <v>15</v>
      </c>
      <c r="E3" s="97" t="s">
        <v>3587</v>
      </c>
      <c r="F3" s="56" t="s">
        <v>4755</v>
      </c>
      <c r="G3" s="57">
        <v>1</v>
      </c>
      <c r="H3" s="61">
        <v>4.3478260869565215</v>
      </c>
      <c r="I3" s="86">
        <v>99.99</v>
      </c>
      <c r="J3" s="59" t="s">
        <v>4755</v>
      </c>
      <c r="K3" s="58">
        <v>1</v>
      </c>
      <c r="L3" s="62">
        <v>23.076923076923077</v>
      </c>
      <c r="M3" s="121">
        <v>99.97</v>
      </c>
    </row>
    <row r="4" spans="1:13">
      <c r="A4" s="7" t="s">
        <v>4279</v>
      </c>
      <c r="B4" s="8" t="s">
        <v>40</v>
      </c>
      <c r="C4" s="63">
        <v>2</v>
      </c>
      <c r="D4" s="75" t="s">
        <v>15</v>
      </c>
      <c r="E4" s="97" t="s">
        <v>4284</v>
      </c>
      <c r="F4" s="56" t="s">
        <v>4755</v>
      </c>
      <c r="G4" s="57">
        <v>1</v>
      </c>
      <c r="H4" s="61">
        <v>13.043478260869565</v>
      </c>
      <c r="I4" s="86">
        <v>99.97</v>
      </c>
      <c r="J4" s="59" t="s">
        <v>4755</v>
      </c>
      <c r="K4" s="58">
        <v>2</v>
      </c>
      <c r="L4" s="62">
        <v>69.230769230769226</v>
      </c>
      <c r="M4" s="121">
        <v>97.82</v>
      </c>
    </row>
    <row r="5" spans="1:13">
      <c r="A5" s="7" t="s">
        <v>1568</v>
      </c>
      <c r="B5" s="8" t="s">
        <v>40</v>
      </c>
      <c r="C5" s="63">
        <v>2</v>
      </c>
      <c r="D5" s="75" t="s">
        <v>15</v>
      </c>
      <c r="E5" s="97" t="s">
        <v>1573</v>
      </c>
      <c r="F5" s="56" t="s">
        <v>4755</v>
      </c>
      <c r="G5" s="57">
        <v>1</v>
      </c>
      <c r="H5" s="61">
        <v>8.695652173913043</v>
      </c>
      <c r="I5" s="86">
        <v>99.97</v>
      </c>
      <c r="J5" s="59" t="s">
        <v>4755</v>
      </c>
      <c r="K5" s="58">
        <v>0</v>
      </c>
      <c r="L5" s="62"/>
      <c r="M5" s="121"/>
    </row>
    <row r="6" spans="1:13">
      <c r="A6" s="7" t="s">
        <v>3571</v>
      </c>
      <c r="B6" s="8" t="s">
        <v>40</v>
      </c>
      <c r="C6" s="63">
        <v>2</v>
      </c>
      <c r="D6" s="75" t="s">
        <v>15</v>
      </c>
      <c r="E6" s="97" t="s">
        <v>3576</v>
      </c>
      <c r="F6" s="56" t="s">
        <v>4755</v>
      </c>
      <c r="G6" s="57">
        <v>1</v>
      </c>
      <c r="H6" s="61">
        <v>17.391304347826086</v>
      </c>
      <c r="I6" s="86">
        <v>99.95</v>
      </c>
      <c r="J6" s="59" t="s">
        <v>4755</v>
      </c>
      <c r="K6" s="58">
        <v>0</v>
      </c>
      <c r="L6" s="62"/>
      <c r="M6" s="121"/>
    </row>
    <row r="7" spans="1:13">
      <c r="A7" s="7" t="s">
        <v>2221</v>
      </c>
      <c r="B7" s="8" t="s">
        <v>40</v>
      </c>
      <c r="C7" s="63">
        <v>2</v>
      </c>
      <c r="D7" s="75" t="s">
        <v>15</v>
      </c>
      <c r="E7" s="97" t="s">
        <v>2226</v>
      </c>
      <c r="F7" s="56" t="s">
        <v>4755</v>
      </c>
      <c r="G7" s="57">
        <v>2</v>
      </c>
      <c r="H7" s="61">
        <v>21.739130434782609</v>
      </c>
      <c r="I7" s="86">
        <v>99.69</v>
      </c>
      <c r="J7" s="59" t="s">
        <v>4755</v>
      </c>
      <c r="K7" s="58">
        <v>1</v>
      </c>
      <c r="L7" s="62">
        <v>15.384615384615385</v>
      </c>
      <c r="M7" s="121">
        <v>99.99</v>
      </c>
    </row>
    <row r="8" spans="1:13">
      <c r="A8" s="7" t="s">
        <v>3697</v>
      </c>
      <c r="B8" s="8" t="s">
        <v>40</v>
      </c>
      <c r="C8" s="63">
        <v>1</v>
      </c>
      <c r="D8" s="75" t="s">
        <v>34</v>
      </c>
      <c r="E8" s="97" t="s">
        <v>3702</v>
      </c>
      <c r="F8" s="56" t="s">
        <v>4755</v>
      </c>
      <c r="G8" s="57">
        <v>2</v>
      </c>
      <c r="H8" s="61">
        <v>26.086956521739133</v>
      </c>
      <c r="I8" s="86">
        <v>99.685000000000002</v>
      </c>
      <c r="J8" s="59" t="s">
        <v>4755</v>
      </c>
      <c r="K8" s="58">
        <v>1</v>
      </c>
      <c r="L8" s="62">
        <v>3.8461538461538463</v>
      </c>
      <c r="M8" s="121">
        <v>100</v>
      </c>
    </row>
    <row r="9" spans="1:13">
      <c r="A9" s="7" t="s">
        <v>631</v>
      </c>
      <c r="B9" s="8" t="s">
        <v>40</v>
      </c>
      <c r="C9" s="63">
        <v>2</v>
      </c>
      <c r="D9" s="75" t="s">
        <v>15</v>
      </c>
      <c r="E9" s="97" t="s">
        <v>635</v>
      </c>
      <c r="F9" s="56" t="s">
        <v>4755</v>
      </c>
      <c r="G9" s="57">
        <v>1</v>
      </c>
      <c r="H9" s="61">
        <v>30.434782608695656</v>
      </c>
      <c r="I9" s="86">
        <v>99.54</v>
      </c>
      <c r="J9" s="59" t="s">
        <v>4755</v>
      </c>
      <c r="K9" s="58">
        <v>2</v>
      </c>
      <c r="L9" s="62">
        <v>30.76923076923077</v>
      </c>
      <c r="M9" s="121">
        <v>99.57</v>
      </c>
    </row>
    <row r="10" spans="1:13">
      <c r="A10" s="7" t="s">
        <v>1510</v>
      </c>
      <c r="B10" s="8" t="s">
        <v>40</v>
      </c>
      <c r="C10" s="63">
        <v>1</v>
      </c>
      <c r="D10" s="75" t="s">
        <v>34</v>
      </c>
      <c r="E10" s="97" t="s">
        <v>1515</v>
      </c>
      <c r="F10" s="56" t="s">
        <v>4755</v>
      </c>
      <c r="G10" s="57">
        <v>1</v>
      </c>
      <c r="H10" s="61">
        <v>34.782608695652179</v>
      </c>
      <c r="I10" s="86">
        <v>99.39</v>
      </c>
      <c r="J10" s="59" t="s">
        <v>4755</v>
      </c>
      <c r="K10" s="58">
        <v>1</v>
      </c>
      <c r="L10" s="62">
        <v>7.6923076923076925</v>
      </c>
      <c r="M10" s="121">
        <v>100</v>
      </c>
    </row>
    <row r="11" spans="1:13">
      <c r="A11" s="7" t="s">
        <v>1504</v>
      </c>
      <c r="B11" s="8" t="s">
        <v>40</v>
      </c>
      <c r="C11" s="63">
        <v>2</v>
      </c>
      <c r="D11" s="75" t="s">
        <v>15</v>
      </c>
      <c r="E11" s="97" t="s">
        <v>1509</v>
      </c>
      <c r="F11" s="56" t="s">
        <v>4755</v>
      </c>
      <c r="G11" s="57">
        <v>3</v>
      </c>
      <c r="H11" s="61">
        <v>39.130434782608702</v>
      </c>
      <c r="I11" s="86">
        <v>99.286666666666676</v>
      </c>
      <c r="J11" s="59" t="s">
        <v>4755</v>
      </c>
      <c r="K11" s="58">
        <v>2</v>
      </c>
      <c r="L11" s="62">
        <v>57.692307692307693</v>
      </c>
      <c r="M11" s="121">
        <v>99.38</v>
      </c>
    </row>
    <row r="12" spans="1:13">
      <c r="A12" s="7" t="s">
        <v>1678</v>
      </c>
      <c r="B12" s="8" t="s">
        <v>40</v>
      </c>
      <c r="C12" s="63">
        <v>2</v>
      </c>
      <c r="D12" s="75" t="s">
        <v>15</v>
      </c>
      <c r="E12" s="97" t="s">
        <v>1682</v>
      </c>
      <c r="F12" s="56" t="s">
        <v>4755</v>
      </c>
      <c r="G12" s="57">
        <v>1</v>
      </c>
      <c r="H12" s="61">
        <v>43.478260869565226</v>
      </c>
      <c r="I12" s="86">
        <v>98.84</v>
      </c>
      <c r="J12" s="59" t="s">
        <v>4755</v>
      </c>
      <c r="K12" s="58">
        <v>1</v>
      </c>
      <c r="L12" s="62">
        <v>34.615384615384613</v>
      </c>
      <c r="M12" s="121">
        <v>99.56</v>
      </c>
    </row>
    <row r="13" spans="1:13">
      <c r="A13" s="7" t="s">
        <v>472</v>
      </c>
      <c r="B13" s="8" t="s">
        <v>40</v>
      </c>
      <c r="C13" s="63">
        <v>2</v>
      </c>
      <c r="D13" s="75" t="s">
        <v>15</v>
      </c>
      <c r="E13" s="97" t="s">
        <v>477</v>
      </c>
      <c r="F13" s="56" t="s">
        <v>4755</v>
      </c>
      <c r="G13" s="57">
        <v>3</v>
      </c>
      <c r="H13" s="61">
        <v>47.826086956521749</v>
      </c>
      <c r="I13" s="86">
        <v>98.636666666666656</v>
      </c>
      <c r="J13" s="59" t="s">
        <v>4755</v>
      </c>
      <c r="K13" s="58">
        <v>3</v>
      </c>
      <c r="L13" s="62">
        <v>50</v>
      </c>
      <c r="M13" s="121">
        <v>99.42</v>
      </c>
    </row>
    <row r="14" spans="1:13">
      <c r="A14" s="7" t="s">
        <v>2244</v>
      </c>
      <c r="B14" s="8" t="s">
        <v>40</v>
      </c>
      <c r="C14" s="63">
        <v>2</v>
      </c>
      <c r="D14" s="75" t="s">
        <v>15</v>
      </c>
      <c r="E14" s="97" t="s">
        <v>2248</v>
      </c>
      <c r="F14" s="56" t="s">
        <v>4755</v>
      </c>
      <c r="G14" s="57">
        <v>3</v>
      </c>
      <c r="H14" s="61">
        <v>52.173913043478272</v>
      </c>
      <c r="I14" s="86">
        <v>98.083333333333329</v>
      </c>
      <c r="J14" s="59" t="s">
        <v>4755</v>
      </c>
      <c r="K14" s="58">
        <v>2</v>
      </c>
      <c r="L14" s="62">
        <v>53.846153846153847</v>
      </c>
      <c r="M14" s="121">
        <v>99.39</v>
      </c>
    </row>
    <row r="15" spans="1:13">
      <c r="A15" s="7" t="s">
        <v>621</v>
      </c>
      <c r="B15" s="8" t="s">
        <v>40</v>
      </c>
      <c r="C15" s="63">
        <v>2</v>
      </c>
      <c r="D15" s="75" t="s">
        <v>15</v>
      </c>
      <c r="E15" s="97" t="s">
        <v>625</v>
      </c>
      <c r="F15" s="56" t="s">
        <v>4755</v>
      </c>
      <c r="G15" s="57">
        <v>1</v>
      </c>
      <c r="H15" s="61">
        <v>56.521739130434796</v>
      </c>
      <c r="I15" s="86">
        <v>95.04</v>
      </c>
      <c r="J15" s="59"/>
      <c r="K15" s="58">
        <v>0</v>
      </c>
      <c r="L15" s="62"/>
      <c r="M15" s="121"/>
    </row>
    <row r="16" spans="1:13">
      <c r="A16" s="7" t="s">
        <v>3846</v>
      </c>
      <c r="B16" s="8" t="s">
        <v>40</v>
      </c>
      <c r="C16" s="63">
        <v>2</v>
      </c>
      <c r="D16" s="75" t="s">
        <v>15</v>
      </c>
      <c r="E16" s="97" t="s">
        <v>3851</v>
      </c>
      <c r="F16" s="56" t="s">
        <v>4755</v>
      </c>
      <c r="G16" s="57">
        <v>1</v>
      </c>
      <c r="H16" s="61">
        <v>60.869565217391319</v>
      </c>
      <c r="I16" s="86">
        <v>81.11</v>
      </c>
      <c r="J16" s="59" t="s">
        <v>4755</v>
      </c>
      <c r="K16" s="58">
        <v>0</v>
      </c>
      <c r="L16" s="62"/>
      <c r="M16" s="121"/>
    </row>
    <row r="17" spans="1:13">
      <c r="A17" s="7" t="s">
        <v>413</v>
      </c>
      <c r="B17" s="8" t="s">
        <v>40</v>
      </c>
      <c r="C17" s="63">
        <v>1</v>
      </c>
      <c r="D17" s="75" t="s">
        <v>34</v>
      </c>
      <c r="E17" s="97" t="s">
        <v>417</v>
      </c>
      <c r="F17" s="56" t="s">
        <v>4756</v>
      </c>
      <c r="G17" s="57">
        <v>1</v>
      </c>
      <c r="H17" s="61">
        <v>65.217391304347842</v>
      </c>
      <c r="I17" s="86">
        <v>53.58</v>
      </c>
      <c r="J17" s="59"/>
      <c r="K17" s="58">
        <v>0</v>
      </c>
      <c r="L17" s="62"/>
      <c r="M17" s="121"/>
    </row>
    <row r="18" spans="1:13">
      <c r="A18" s="7" t="s">
        <v>496</v>
      </c>
      <c r="B18" s="8" t="s">
        <v>40</v>
      </c>
      <c r="C18" s="63">
        <v>1</v>
      </c>
      <c r="D18" s="75" t="s">
        <v>34</v>
      </c>
      <c r="E18" s="97" t="s">
        <v>500</v>
      </c>
      <c r="F18" s="56" t="s">
        <v>4756</v>
      </c>
      <c r="G18" s="57">
        <v>1</v>
      </c>
      <c r="H18" s="61">
        <v>69.565217391304358</v>
      </c>
      <c r="I18" s="86">
        <v>9.2460000000000004</v>
      </c>
      <c r="J18" s="59" t="s">
        <v>4756</v>
      </c>
      <c r="K18" s="58">
        <v>0</v>
      </c>
      <c r="L18" s="62"/>
      <c r="M18" s="121"/>
    </row>
    <row r="19" spans="1:13">
      <c r="A19" s="7" t="s">
        <v>490</v>
      </c>
      <c r="B19" s="8" t="s">
        <v>40</v>
      </c>
      <c r="C19" s="63">
        <v>1</v>
      </c>
      <c r="D19" s="75" t="s">
        <v>34</v>
      </c>
      <c r="E19" s="97" t="s">
        <v>495</v>
      </c>
      <c r="F19" s="56" t="s">
        <v>4756</v>
      </c>
      <c r="G19" s="57">
        <v>3</v>
      </c>
      <c r="H19" s="61">
        <v>73.913043478260875</v>
      </c>
      <c r="I19" s="86">
        <v>6.6670000000000007</v>
      </c>
      <c r="J19" s="59" t="s">
        <v>4756</v>
      </c>
      <c r="K19" s="58">
        <v>2</v>
      </c>
      <c r="L19" s="62">
        <v>80.769230769230745</v>
      </c>
      <c r="M19" s="121">
        <v>6.0875000000000004</v>
      </c>
    </row>
    <row r="20" spans="1:13">
      <c r="A20" s="7" t="s">
        <v>1488</v>
      </c>
      <c r="B20" s="8" t="s">
        <v>40</v>
      </c>
      <c r="C20" s="63">
        <v>1</v>
      </c>
      <c r="D20" s="75" t="s">
        <v>34</v>
      </c>
      <c r="E20" s="97" t="s">
        <v>1492</v>
      </c>
      <c r="F20" s="56" t="s">
        <v>4756</v>
      </c>
      <c r="G20" s="57">
        <v>2</v>
      </c>
      <c r="H20" s="61">
        <v>78.260869565217391</v>
      </c>
      <c r="I20" s="86">
        <v>3.9575</v>
      </c>
      <c r="J20" s="59" t="s">
        <v>4756</v>
      </c>
      <c r="K20" s="58">
        <v>3</v>
      </c>
      <c r="L20" s="62">
        <v>84.615384615384585</v>
      </c>
      <c r="M20" s="121">
        <v>4.383</v>
      </c>
    </row>
    <row r="21" spans="1:13">
      <c r="A21" s="76" t="s">
        <v>402</v>
      </c>
      <c r="B21" s="77" t="s">
        <v>40</v>
      </c>
      <c r="C21" s="78">
        <v>2</v>
      </c>
      <c r="D21" s="79" t="s">
        <v>15</v>
      </c>
      <c r="E21" s="117" t="s">
        <v>406</v>
      </c>
      <c r="F21" s="80" t="s">
        <v>4756</v>
      </c>
      <c r="G21" s="81">
        <v>1</v>
      </c>
      <c r="H21" s="82">
        <v>82.608695652173907</v>
      </c>
      <c r="I21" s="87">
        <v>2.673</v>
      </c>
      <c r="J21" s="83" t="s">
        <v>4756</v>
      </c>
      <c r="K21" s="84">
        <v>2</v>
      </c>
      <c r="L21" s="85">
        <v>88.461538461538424</v>
      </c>
      <c r="M21" s="123">
        <v>2.7035</v>
      </c>
    </row>
    <row r="22" spans="1:13">
      <c r="A22" s="7" t="s">
        <v>3170</v>
      </c>
      <c r="B22" s="8" t="s">
        <v>40</v>
      </c>
      <c r="C22" s="3">
        <v>28</v>
      </c>
      <c r="D22" s="75" t="s">
        <v>358</v>
      </c>
      <c r="E22" s="97" t="s">
        <v>3174</v>
      </c>
      <c r="F22" s="56" t="s">
        <v>4756</v>
      </c>
      <c r="G22" s="57">
        <v>2</v>
      </c>
      <c r="H22" s="61">
        <v>86.956521739130423</v>
      </c>
      <c r="I22" s="86">
        <v>2.5739999999999998</v>
      </c>
      <c r="J22" s="59" t="s">
        <v>4756</v>
      </c>
      <c r="K22" s="58">
        <v>0</v>
      </c>
      <c r="L22" s="62"/>
      <c r="M22" s="121"/>
    </row>
    <row r="23" spans="1:13">
      <c r="A23" s="7" t="s">
        <v>4441</v>
      </c>
      <c r="B23" s="8" t="s">
        <v>40</v>
      </c>
      <c r="C23" s="63">
        <v>2</v>
      </c>
      <c r="D23" s="75" t="s">
        <v>15</v>
      </c>
      <c r="E23" s="97" t="s">
        <v>4446</v>
      </c>
      <c r="F23" s="56" t="s">
        <v>4756</v>
      </c>
      <c r="G23" s="57">
        <v>1</v>
      </c>
      <c r="H23" s="61">
        <v>91.304347826086939</v>
      </c>
      <c r="I23" s="86">
        <v>2.1680000000000001</v>
      </c>
      <c r="J23" s="59" t="s">
        <v>4756</v>
      </c>
      <c r="K23" s="58">
        <v>1</v>
      </c>
      <c r="L23" s="62">
        <v>92.307692307692264</v>
      </c>
      <c r="M23" s="121">
        <v>2.6640000000000001</v>
      </c>
    </row>
    <row r="24" spans="1:13" s="91" customFormat="1">
      <c r="A24" s="118" t="s">
        <v>3555</v>
      </c>
      <c r="B24" s="91" t="s">
        <v>40</v>
      </c>
      <c r="C24" s="78">
        <v>1</v>
      </c>
      <c r="D24" s="79" t="s">
        <v>34</v>
      </c>
      <c r="E24" s="117" t="s">
        <v>3559</v>
      </c>
      <c r="F24" s="80" t="s">
        <v>4756</v>
      </c>
      <c r="G24" s="81">
        <v>2</v>
      </c>
      <c r="H24" s="82">
        <v>95.652173913043455</v>
      </c>
      <c r="I24" s="87">
        <v>1.3714999999999999</v>
      </c>
      <c r="J24" s="83" t="s">
        <v>4756</v>
      </c>
      <c r="K24" s="84">
        <v>1</v>
      </c>
      <c r="L24" s="85">
        <v>96.153846153846104</v>
      </c>
      <c r="M24" s="123">
        <v>1.7649999999999999</v>
      </c>
    </row>
    <row r="25" spans="1:13">
      <c r="A25" s="7" t="s">
        <v>3372</v>
      </c>
      <c r="B25" s="8" t="s">
        <v>40</v>
      </c>
      <c r="C25" s="63">
        <v>2</v>
      </c>
      <c r="D25" s="75" t="s">
        <v>15</v>
      </c>
      <c r="E25" s="97" t="s">
        <v>3377</v>
      </c>
      <c r="F25" s="56" t="s">
        <v>4756</v>
      </c>
      <c r="G25" s="57">
        <v>1</v>
      </c>
      <c r="H25" s="61">
        <v>99.999999999999972</v>
      </c>
      <c r="I25" s="86">
        <v>1.1160000000000001</v>
      </c>
      <c r="J25" s="59" t="s">
        <v>4756</v>
      </c>
      <c r="K25" s="58">
        <v>1</v>
      </c>
      <c r="L25" s="62">
        <v>99.999999999999943</v>
      </c>
      <c r="M25" s="121">
        <v>1.19</v>
      </c>
    </row>
    <row r="26" spans="1:13">
      <c r="A26" s="7" t="s">
        <v>4484</v>
      </c>
      <c r="B26" s="8" t="s">
        <v>40</v>
      </c>
      <c r="C26" s="63">
        <v>2</v>
      </c>
      <c r="D26" s="75" t="s">
        <v>15</v>
      </c>
      <c r="E26" s="97" t="s">
        <v>4489</v>
      </c>
      <c r="F26" s="56"/>
      <c r="G26" s="57">
        <v>0</v>
      </c>
      <c r="H26" s="57"/>
      <c r="I26" s="86"/>
      <c r="J26" s="59" t="s">
        <v>4755</v>
      </c>
      <c r="K26" s="58">
        <v>2</v>
      </c>
      <c r="L26" s="62">
        <v>11.538461538461538</v>
      </c>
      <c r="M26" s="121">
        <v>99.995000000000005</v>
      </c>
    </row>
    <row r="27" spans="1:13">
      <c r="A27" s="7" t="s">
        <v>1618</v>
      </c>
      <c r="B27" s="8" t="s">
        <v>40</v>
      </c>
      <c r="C27" s="63">
        <v>2</v>
      </c>
      <c r="D27" s="75" t="s">
        <v>15</v>
      </c>
      <c r="E27" s="97" t="s">
        <v>1622</v>
      </c>
      <c r="F27" s="56"/>
      <c r="G27" s="57">
        <v>0</v>
      </c>
      <c r="H27" s="57"/>
      <c r="I27" s="86"/>
      <c r="J27" s="59" t="s">
        <v>4755</v>
      </c>
      <c r="K27" s="58">
        <v>1</v>
      </c>
      <c r="L27" s="62">
        <v>19.23076923076923</v>
      </c>
      <c r="M27" s="121">
        <v>99.99</v>
      </c>
    </row>
    <row r="28" spans="1:13">
      <c r="A28" s="7" t="s">
        <v>2835</v>
      </c>
      <c r="B28" s="8" t="s">
        <v>40</v>
      </c>
      <c r="C28" s="63">
        <v>1</v>
      </c>
      <c r="D28" s="75" t="s">
        <v>34</v>
      </c>
      <c r="E28" s="97" t="s">
        <v>2840</v>
      </c>
      <c r="F28" s="56"/>
      <c r="G28" s="57">
        <v>0</v>
      </c>
      <c r="H28" s="61"/>
      <c r="I28" s="86"/>
      <c r="J28" s="59" t="s">
        <v>4755</v>
      </c>
      <c r="K28" s="58">
        <v>2</v>
      </c>
      <c r="L28" s="62">
        <v>26.923076923076923</v>
      </c>
      <c r="M28" s="121">
        <v>99.884999999999991</v>
      </c>
    </row>
    <row r="29" spans="1:13">
      <c r="A29" s="7" t="s">
        <v>3128</v>
      </c>
      <c r="B29" s="8" t="s">
        <v>40</v>
      </c>
      <c r="C29" s="63">
        <v>1</v>
      </c>
      <c r="D29" s="75" t="s">
        <v>34</v>
      </c>
      <c r="E29" s="97" t="s">
        <v>3133</v>
      </c>
      <c r="F29" s="56"/>
      <c r="G29" s="57">
        <v>0</v>
      </c>
      <c r="H29" s="61"/>
      <c r="I29" s="86"/>
      <c r="J29" s="59" t="s">
        <v>4755</v>
      </c>
      <c r="K29" s="58">
        <v>1</v>
      </c>
      <c r="L29" s="62">
        <v>38.46153846153846</v>
      </c>
      <c r="M29" s="121">
        <v>99.56</v>
      </c>
    </row>
    <row r="30" spans="1:13">
      <c r="A30" s="7" t="s">
        <v>4490</v>
      </c>
      <c r="B30" s="8" t="s">
        <v>40</v>
      </c>
      <c r="C30" s="63">
        <v>2</v>
      </c>
      <c r="D30" s="75" t="s">
        <v>15</v>
      </c>
      <c r="E30" s="97" t="s">
        <v>4494</v>
      </c>
      <c r="F30" s="56" t="s">
        <v>4755</v>
      </c>
      <c r="G30" s="57">
        <v>0</v>
      </c>
      <c r="H30" s="61"/>
      <c r="I30" s="86"/>
      <c r="J30" s="59" t="s">
        <v>4755</v>
      </c>
      <c r="K30" s="58">
        <v>1</v>
      </c>
      <c r="L30" s="62">
        <v>42.307692307692307</v>
      </c>
      <c r="M30" s="121">
        <v>99.47</v>
      </c>
    </row>
    <row r="31" spans="1:13">
      <c r="A31" s="7" t="s">
        <v>4474</v>
      </c>
      <c r="B31" s="8" t="s">
        <v>40</v>
      </c>
      <c r="C31" s="63">
        <v>2</v>
      </c>
      <c r="D31" s="75" t="s">
        <v>15</v>
      </c>
      <c r="E31" s="97" t="s">
        <v>4479</v>
      </c>
      <c r="F31" s="56" t="s">
        <v>4755</v>
      </c>
      <c r="G31" s="57">
        <v>0</v>
      </c>
      <c r="H31" s="57"/>
      <c r="I31" s="86"/>
      <c r="J31" s="59" t="s">
        <v>4755</v>
      </c>
      <c r="K31" s="58">
        <v>1</v>
      </c>
      <c r="L31" s="62">
        <v>46.153846153846153</v>
      </c>
      <c r="M31" s="121">
        <v>99.43</v>
      </c>
    </row>
    <row r="32" spans="1:13">
      <c r="A32" s="7" t="s">
        <v>1534</v>
      </c>
      <c r="B32" s="8" t="s">
        <v>40</v>
      </c>
      <c r="C32" s="63">
        <v>2</v>
      </c>
      <c r="D32" s="75" t="s">
        <v>15</v>
      </c>
      <c r="E32" s="97" t="s">
        <v>1539</v>
      </c>
      <c r="F32" s="56" t="s">
        <v>4755</v>
      </c>
      <c r="G32" s="57">
        <v>0</v>
      </c>
      <c r="H32" s="61"/>
      <c r="I32" s="86"/>
      <c r="J32" s="59" t="s">
        <v>4755</v>
      </c>
      <c r="K32" s="58">
        <v>1</v>
      </c>
      <c r="L32" s="62">
        <v>61.53846153846154</v>
      </c>
      <c r="M32" s="121">
        <v>98.42</v>
      </c>
    </row>
    <row r="33" spans="1:13">
      <c r="A33" s="7" t="s">
        <v>3428</v>
      </c>
      <c r="B33" s="8" t="s">
        <v>40</v>
      </c>
      <c r="C33" s="63">
        <v>1</v>
      </c>
      <c r="D33" s="75" t="s">
        <v>34</v>
      </c>
      <c r="E33" s="97" t="s">
        <v>3433</v>
      </c>
      <c r="F33" s="56"/>
      <c r="G33" s="57">
        <v>0</v>
      </c>
      <c r="H33" s="57"/>
      <c r="I33" s="86"/>
      <c r="J33" s="59" t="s">
        <v>4755</v>
      </c>
      <c r="K33" s="58">
        <v>1</v>
      </c>
      <c r="L33" s="62">
        <v>65.384615384615387</v>
      </c>
      <c r="M33" s="121">
        <v>98.22</v>
      </c>
    </row>
    <row r="34" spans="1:13">
      <c r="A34" s="7" t="s">
        <v>3681</v>
      </c>
      <c r="B34" s="8" t="s">
        <v>40</v>
      </c>
      <c r="C34" s="63">
        <v>1</v>
      </c>
      <c r="D34" s="75" t="s">
        <v>34</v>
      </c>
      <c r="E34" s="97" t="s">
        <v>3685</v>
      </c>
      <c r="F34" s="56"/>
      <c r="G34" s="57">
        <v>0</v>
      </c>
      <c r="H34" s="61"/>
      <c r="I34" s="86"/>
      <c r="J34" s="59" t="s">
        <v>4755</v>
      </c>
      <c r="K34" s="58">
        <v>2</v>
      </c>
      <c r="L34" s="62">
        <v>73.076923076923066</v>
      </c>
      <c r="M34" s="121">
        <v>97.28</v>
      </c>
    </row>
    <row r="35" spans="1:13">
      <c r="A35" s="7" t="s">
        <v>3607</v>
      </c>
      <c r="B35" s="8" t="s">
        <v>40</v>
      </c>
      <c r="C35" s="63">
        <v>1</v>
      </c>
      <c r="D35" s="75" t="s">
        <v>34</v>
      </c>
      <c r="E35" s="97" t="s">
        <v>3612</v>
      </c>
      <c r="F35" s="56" t="s">
        <v>4755</v>
      </c>
      <c r="G35" s="57">
        <v>0</v>
      </c>
      <c r="H35" s="61"/>
      <c r="I35" s="86"/>
      <c r="J35" s="59" t="s">
        <v>4755</v>
      </c>
      <c r="K35" s="58">
        <v>1</v>
      </c>
      <c r="L35" s="62">
        <v>76.923076923076906</v>
      </c>
      <c r="M35" s="121">
        <v>97.27</v>
      </c>
    </row>
    <row r="36" spans="1:13">
      <c r="A36" s="7" t="s">
        <v>4323</v>
      </c>
      <c r="B36" s="8" t="s">
        <v>40</v>
      </c>
      <c r="C36" s="63">
        <v>2</v>
      </c>
      <c r="D36" s="75" t="s">
        <v>15</v>
      </c>
      <c r="E36" s="97" t="s">
        <v>4327</v>
      </c>
      <c r="F36" s="56" t="s">
        <v>4755</v>
      </c>
      <c r="G36" s="57">
        <v>0</v>
      </c>
      <c r="H36" s="61"/>
      <c r="I36" s="86"/>
      <c r="J36" s="59" t="s">
        <v>4755</v>
      </c>
      <c r="K36" s="58">
        <v>0</v>
      </c>
      <c r="L36" s="62"/>
      <c r="M36" s="121"/>
    </row>
    <row r="37" spans="1:13">
      <c r="A37" s="7" t="s">
        <v>4534</v>
      </c>
      <c r="B37" s="8" t="s">
        <v>40</v>
      </c>
      <c r="C37" s="63">
        <v>2</v>
      </c>
      <c r="D37" s="75" t="s">
        <v>15</v>
      </c>
      <c r="E37" s="97" t="s">
        <v>4538</v>
      </c>
      <c r="F37" s="56"/>
      <c r="G37" s="57">
        <v>0</v>
      </c>
      <c r="H37" s="61"/>
      <c r="I37" s="86"/>
      <c r="J37" s="59" t="s">
        <v>4755</v>
      </c>
      <c r="K37" s="58">
        <v>0</v>
      </c>
      <c r="L37" s="62"/>
      <c r="M37" s="121"/>
    </row>
    <row r="38" spans="1:13">
      <c r="A38" s="7" t="s">
        <v>3330</v>
      </c>
      <c r="B38" s="8" t="s">
        <v>40</v>
      </c>
      <c r="C38" s="63">
        <v>2</v>
      </c>
      <c r="D38" s="75" t="s">
        <v>15</v>
      </c>
      <c r="E38" s="97" t="s">
        <v>3335</v>
      </c>
      <c r="F38" s="56"/>
      <c r="G38" s="57">
        <v>0</v>
      </c>
      <c r="H38" s="61"/>
      <c r="I38" s="86"/>
      <c r="J38" s="59" t="s">
        <v>4755</v>
      </c>
      <c r="K38" s="58">
        <v>0</v>
      </c>
      <c r="L38" s="62"/>
      <c r="M38" s="121"/>
    </row>
    <row r="39" spans="1:13">
      <c r="A39" s="7" t="s">
        <v>3282</v>
      </c>
      <c r="B39" s="8" t="s">
        <v>40</v>
      </c>
      <c r="C39" s="63">
        <v>1</v>
      </c>
      <c r="D39" s="75" t="s">
        <v>34</v>
      </c>
      <c r="E39" s="97" t="s">
        <v>3287</v>
      </c>
      <c r="F39" s="56"/>
      <c r="G39" s="57">
        <v>0</v>
      </c>
      <c r="H39" s="57"/>
      <c r="I39" s="86"/>
      <c r="J39" s="59"/>
      <c r="K39" s="58">
        <v>0</v>
      </c>
      <c r="L39" s="62"/>
      <c r="M39" s="121"/>
    </row>
    <row r="40" spans="1:13">
      <c r="A40" s="7" t="s">
        <v>585</v>
      </c>
      <c r="B40" s="8" t="s">
        <v>40</v>
      </c>
      <c r="C40" s="63">
        <v>2</v>
      </c>
      <c r="D40" s="75" t="s">
        <v>15</v>
      </c>
      <c r="E40" s="97" t="s">
        <v>589</v>
      </c>
      <c r="F40" s="56" t="s">
        <v>4755</v>
      </c>
      <c r="G40" s="57">
        <v>0</v>
      </c>
      <c r="H40" s="57"/>
      <c r="I40" s="86"/>
      <c r="J40" s="59" t="s">
        <v>4755</v>
      </c>
      <c r="K40" s="58">
        <v>0</v>
      </c>
      <c r="L40" s="62"/>
      <c r="M40" s="121"/>
    </row>
    <row r="41" spans="1:13">
      <c r="A41" s="7" t="s">
        <v>42</v>
      </c>
      <c r="B41" s="8" t="s">
        <v>40</v>
      </c>
      <c r="C41" s="63">
        <v>2</v>
      </c>
      <c r="D41" s="75" t="s">
        <v>15</v>
      </c>
      <c r="E41" s="97" t="s">
        <v>47</v>
      </c>
      <c r="F41" s="56" t="s">
        <v>4755</v>
      </c>
      <c r="G41" s="57">
        <v>0</v>
      </c>
      <c r="H41" s="57"/>
      <c r="I41" s="86"/>
      <c r="J41" s="59" t="s">
        <v>4755</v>
      </c>
      <c r="K41" s="58">
        <v>0</v>
      </c>
      <c r="L41" s="62"/>
      <c r="M41" s="121"/>
    </row>
    <row r="42" spans="1:13">
      <c r="A42" s="7" t="s">
        <v>158</v>
      </c>
      <c r="B42" s="8" t="s">
        <v>40</v>
      </c>
      <c r="C42" s="63">
        <v>2</v>
      </c>
      <c r="D42" s="75" t="s">
        <v>15</v>
      </c>
      <c r="E42" s="97" t="s">
        <v>163</v>
      </c>
      <c r="F42" s="56"/>
      <c r="G42" s="57">
        <v>0</v>
      </c>
      <c r="H42" s="57"/>
      <c r="I42" s="86"/>
      <c r="J42" s="59" t="s">
        <v>4756</v>
      </c>
      <c r="K42" s="58">
        <v>0</v>
      </c>
      <c r="L42" s="62"/>
      <c r="M42" s="121"/>
    </row>
    <row r="43" spans="1:13">
      <c r="A43" s="7" t="s">
        <v>203</v>
      </c>
      <c r="B43" s="8" t="s">
        <v>40</v>
      </c>
      <c r="C43" s="63">
        <v>1</v>
      </c>
      <c r="D43" s="75" t="s">
        <v>34</v>
      </c>
      <c r="E43" s="97" t="s">
        <v>208</v>
      </c>
      <c r="F43" s="56"/>
      <c r="G43" s="57">
        <v>0</v>
      </c>
      <c r="H43" s="61"/>
      <c r="I43" s="86"/>
      <c r="J43" s="59" t="s">
        <v>4755</v>
      </c>
      <c r="K43" s="58">
        <v>0</v>
      </c>
      <c r="L43" s="62"/>
      <c r="M43" s="121"/>
    </row>
    <row r="44" spans="1:13">
      <c r="A44" s="7" t="s">
        <v>214</v>
      </c>
      <c r="B44" s="8" t="s">
        <v>40</v>
      </c>
      <c r="C44" s="63">
        <v>2</v>
      </c>
      <c r="D44" s="75" t="s">
        <v>15</v>
      </c>
      <c r="E44" s="97" t="s">
        <v>219</v>
      </c>
      <c r="F44" s="56" t="s">
        <v>4755</v>
      </c>
      <c r="G44" s="57">
        <v>0</v>
      </c>
      <c r="H44" s="57"/>
      <c r="I44" s="86"/>
      <c r="J44" s="59"/>
      <c r="K44" s="58">
        <v>0</v>
      </c>
      <c r="L44" s="62"/>
      <c r="M44" s="121"/>
    </row>
    <row r="45" spans="1:13">
      <c r="A45" s="7" t="s">
        <v>434</v>
      </c>
      <c r="B45" s="8" t="s">
        <v>40</v>
      </c>
      <c r="C45" s="3">
        <v>27</v>
      </c>
      <c r="D45" s="75" t="s">
        <v>358</v>
      </c>
      <c r="E45" s="97" t="s">
        <v>438</v>
      </c>
      <c r="F45" s="56" t="s">
        <v>4756</v>
      </c>
      <c r="G45" s="57">
        <v>0</v>
      </c>
      <c r="H45" s="57"/>
      <c r="I45" s="86"/>
      <c r="J45" s="59" t="s">
        <v>4756</v>
      </c>
      <c r="K45" s="58">
        <v>0</v>
      </c>
      <c r="L45" s="62"/>
      <c r="M45" s="121"/>
    </row>
    <row r="46" spans="1:13">
      <c r="A46" s="7" t="s">
        <v>603</v>
      </c>
      <c r="B46" s="8" t="s">
        <v>40</v>
      </c>
      <c r="C46" s="63">
        <v>2</v>
      </c>
      <c r="D46" s="75" t="s">
        <v>15</v>
      </c>
      <c r="E46" s="97" t="s">
        <v>608</v>
      </c>
      <c r="F46" s="56" t="s">
        <v>4755</v>
      </c>
      <c r="G46" s="57">
        <v>0</v>
      </c>
      <c r="H46" s="57"/>
      <c r="I46" s="86"/>
      <c r="J46" s="59"/>
      <c r="K46" s="58">
        <v>0</v>
      </c>
      <c r="L46" s="62"/>
      <c r="M46" s="121"/>
    </row>
    <row r="47" spans="1:13">
      <c r="A47" s="7" t="s">
        <v>609</v>
      </c>
      <c r="B47" s="8" t="s">
        <v>40</v>
      </c>
      <c r="C47" s="63">
        <v>2</v>
      </c>
      <c r="D47" s="75" t="s">
        <v>15</v>
      </c>
      <c r="E47" s="97" t="s">
        <v>614</v>
      </c>
      <c r="F47" s="56" t="s">
        <v>4755</v>
      </c>
      <c r="G47" s="57">
        <v>0</v>
      </c>
      <c r="H47" s="61"/>
      <c r="I47" s="86"/>
      <c r="J47" s="59" t="s">
        <v>4755</v>
      </c>
      <c r="K47" s="58">
        <v>0</v>
      </c>
      <c r="L47" s="62"/>
      <c r="M47" s="121"/>
    </row>
    <row r="48" spans="1:13">
      <c r="A48" s="7" t="s">
        <v>812</v>
      </c>
      <c r="B48" s="8" t="s">
        <v>40</v>
      </c>
      <c r="C48" s="63">
        <v>2</v>
      </c>
      <c r="D48" s="75" t="s">
        <v>15</v>
      </c>
      <c r="E48" s="97" t="s">
        <v>817</v>
      </c>
      <c r="F48" s="56" t="s">
        <v>4755</v>
      </c>
      <c r="G48" s="57">
        <v>0</v>
      </c>
      <c r="H48" s="61"/>
      <c r="I48" s="86"/>
      <c r="J48" s="59" t="s">
        <v>4755</v>
      </c>
      <c r="K48" s="58">
        <v>0</v>
      </c>
      <c r="L48" s="62"/>
      <c r="M48" s="121"/>
    </row>
    <row r="49" spans="1:13">
      <c r="A49" s="7" t="s">
        <v>1177</v>
      </c>
      <c r="B49" s="8" t="s">
        <v>40</v>
      </c>
      <c r="C49" s="3">
        <v>27</v>
      </c>
      <c r="D49" s="75" t="s">
        <v>358</v>
      </c>
      <c r="E49" s="97" t="s">
        <v>1181</v>
      </c>
      <c r="F49" s="56" t="s">
        <v>4756</v>
      </c>
      <c r="G49" s="57">
        <v>0</v>
      </c>
      <c r="H49" s="57"/>
      <c r="I49" s="86"/>
      <c r="J49" s="59" t="s">
        <v>4756</v>
      </c>
      <c r="K49" s="58">
        <v>0</v>
      </c>
      <c r="L49" s="62"/>
      <c r="M49" s="121"/>
    </row>
    <row r="50" spans="1:13">
      <c r="A50" s="7" t="s">
        <v>1471</v>
      </c>
      <c r="B50" s="8" t="s">
        <v>40</v>
      </c>
      <c r="C50" s="3">
        <v>63</v>
      </c>
      <c r="D50" s="75" t="s">
        <v>1091</v>
      </c>
      <c r="E50" s="97" t="s">
        <v>1476</v>
      </c>
      <c r="F50" s="56" t="s">
        <v>4755</v>
      </c>
      <c r="G50" s="57">
        <v>0</v>
      </c>
      <c r="H50" s="57"/>
      <c r="I50" s="86"/>
      <c r="J50" s="59"/>
      <c r="K50" s="58">
        <v>0</v>
      </c>
      <c r="L50" s="62"/>
      <c r="M50" s="121"/>
    </row>
    <row r="51" spans="1:13">
      <c r="A51" s="7" t="s">
        <v>1493</v>
      </c>
      <c r="B51" s="8" t="s">
        <v>40</v>
      </c>
      <c r="C51" s="63">
        <v>2</v>
      </c>
      <c r="D51" s="75" t="s">
        <v>15</v>
      </c>
      <c r="E51" s="97" t="s">
        <v>1498</v>
      </c>
      <c r="F51" s="56"/>
      <c r="G51" s="57">
        <v>0</v>
      </c>
      <c r="H51" s="61"/>
      <c r="I51" s="86"/>
      <c r="J51" s="59" t="s">
        <v>4755</v>
      </c>
      <c r="K51" s="58">
        <v>0</v>
      </c>
      <c r="L51" s="62"/>
      <c r="M51" s="121"/>
    </row>
    <row r="52" spans="1:13">
      <c r="A52" s="7" t="s">
        <v>1546</v>
      </c>
      <c r="B52" s="8" t="s">
        <v>40</v>
      </c>
      <c r="C52" s="63">
        <v>2</v>
      </c>
      <c r="D52" s="75" t="s">
        <v>15</v>
      </c>
      <c r="E52" s="97" t="s">
        <v>1551</v>
      </c>
      <c r="F52" s="56" t="s">
        <v>4756</v>
      </c>
      <c r="G52" s="57">
        <v>0</v>
      </c>
      <c r="H52" s="57"/>
      <c r="I52" s="86"/>
      <c r="J52" s="59"/>
      <c r="K52" s="58">
        <v>0</v>
      </c>
      <c r="L52" s="62"/>
      <c r="M52" s="121"/>
    </row>
    <row r="53" spans="1:13">
      <c r="A53" s="7" t="s">
        <v>1850</v>
      </c>
      <c r="B53" s="8" t="s">
        <v>40</v>
      </c>
      <c r="C53" s="63">
        <v>2</v>
      </c>
      <c r="D53" s="75" t="s">
        <v>15</v>
      </c>
      <c r="E53" s="97" t="s">
        <v>1854</v>
      </c>
      <c r="F53" s="56" t="s">
        <v>4756</v>
      </c>
      <c r="G53" s="57">
        <v>0</v>
      </c>
      <c r="H53" s="61"/>
      <c r="I53" s="86"/>
      <c r="J53" s="59" t="s">
        <v>4756</v>
      </c>
      <c r="K53" s="58">
        <v>0</v>
      </c>
      <c r="L53" s="62"/>
      <c r="M53" s="121"/>
    </row>
    <row r="54" spans="1:13">
      <c r="A54" s="7" t="s">
        <v>2104</v>
      </c>
      <c r="B54" s="8" t="s">
        <v>40</v>
      </c>
      <c r="C54" s="63">
        <v>2</v>
      </c>
      <c r="D54" s="75" t="s">
        <v>15</v>
      </c>
      <c r="E54" s="97" t="s">
        <v>2108</v>
      </c>
      <c r="F54" s="56"/>
      <c r="G54" s="57">
        <v>0</v>
      </c>
      <c r="H54" s="61"/>
      <c r="I54" s="86"/>
      <c r="J54" s="59"/>
      <c r="K54" s="58">
        <v>0</v>
      </c>
      <c r="L54" s="62"/>
      <c r="M54" s="121"/>
    </row>
    <row r="55" spans="1:13">
      <c r="A55" s="7" t="s">
        <v>2120</v>
      </c>
      <c r="B55" s="8" t="s">
        <v>40</v>
      </c>
      <c r="C55" s="63">
        <v>2</v>
      </c>
      <c r="D55" s="75" t="s">
        <v>15</v>
      </c>
      <c r="E55" s="97" t="s">
        <v>2125</v>
      </c>
      <c r="F55" s="56"/>
      <c r="G55" s="57">
        <v>0</v>
      </c>
      <c r="H55" s="57"/>
      <c r="I55" s="86"/>
      <c r="J55" s="59"/>
      <c r="K55" s="58">
        <v>0</v>
      </c>
      <c r="L55" s="62"/>
      <c r="M55" s="121"/>
    </row>
    <row r="56" spans="1:13">
      <c r="A56" s="7" t="s">
        <v>2192</v>
      </c>
      <c r="B56" s="8" t="s">
        <v>40</v>
      </c>
      <c r="C56" s="63">
        <v>1</v>
      </c>
      <c r="D56" s="75" t="s">
        <v>34</v>
      </c>
      <c r="E56" s="97" t="s">
        <v>2195</v>
      </c>
      <c r="F56" s="56" t="s">
        <v>4755</v>
      </c>
      <c r="G56" s="57">
        <v>0</v>
      </c>
      <c r="H56" s="61"/>
      <c r="I56" s="86"/>
      <c r="J56" s="59" t="s">
        <v>4755</v>
      </c>
      <c r="K56" s="58">
        <v>0</v>
      </c>
      <c r="L56" s="62"/>
      <c r="M56" s="121"/>
    </row>
    <row r="57" spans="1:13">
      <c r="A57" s="7" t="s">
        <v>2446</v>
      </c>
      <c r="B57" s="8" t="s">
        <v>40</v>
      </c>
      <c r="C57" s="63">
        <v>2</v>
      </c>
      <c r="D57" s="75" t="s">
        <v>15</v>
      </c>
      <c r="E57" s="97" t="s">
        <v>2450</v>
      </c>
      <c r="F57" s="56"/>
      <c r="G57" s="57">
        <v>0</v>
      </c>
      <c r="H57" s="57"/>
      <c r="I57" s="86"/>
      <c r="J57" s="59" t="s">
        <v>4755</v>
      </c>
      <c r="K57" s="58">
        <v>0</v>
      </c>
      <c r="L57" s="62"/>
      <c r="M57" s="121"/>
    </row>
    <row r="58" spans="1:13">
      <c r="A58" s="7" t="s">
        <v>2817</v>
      </c>
      <c r="B58" s="8" t="s">
        <v>40</v>
      </c>
      <c r="C58" s="63">
        <v>2</v>
      </c>
      <c r="D58" s="75" t="s">
        <v>15</v>
      </c>
      <c r="E58" s="97" t="s">
        <v>2822</v>
      </c>
      <c r="F58" s="56"/>
      <c r="G58" s="57">
        <v>0</v>
      </c>
      <c r="H58" s="57"/>
      <c r="I58" s="86"/>
      <c r="J58" s="59" t="s">
        <v>4755</v>
      </c>
      <c r="K58" s="58">
        <v>0</v>
      </c>
      <c r="L58" s="62"/>
      <c r="M58" s="121"/>
    </row>
    <row r="59" spans="1:13">
      <c r="A59" s="7" t="s">
        <v>3107</v>
      </c>
      <c r="B59" s="8" t="s">
        <v>40</v>
      </c>
      <c r="C59" s="63">
        <v>2</v>
      </c>
      <c r="D59" s="75" t="s">
        <v>15</v>
      </c>
      <c r="E59" s="97" t="s">
        <v>3111</v>
      </c>
      <c r="F59" s="56" t="s">
        <v>4755</v>
      </c>
      <c r="G59" s="57">
        <v>0</v>
      </c>
      <c r="H59" s="57"/>
      <c r="I59" s="86"/>
      <c r="J59" s="59"/>
      <c r="K59" s="58">
        <v>0</v>
      </c>
      <c r="L59" s="62"/>
      <c r="M59" s="121"/>
    </row>
    <row r="60" spans="1:13">
      <c r="A60" s="7" t="s">
        <v>3446</v>
      </c>
      <c r="B60" s="8" t="s">
        <v>40</v>
      </c>
      <c r="C60" s="63">
        <v>1</v>
      </c>
      <c r="D60" s="75" t="s">
        <v>34</v>
      </c>
      <c r="E60" s="97" t="s">
        <v>3450</v>
      </c>
      <c r="F60" s="56"/>
      <c r="G60" s="57">
        <v>0</v>
      </c>
      <c r="H60" s="57"/>
      <c r="I60" s="86"/>
      <c r="J60" s="59" t="s">
        <v>4755</v>
      </c>
      <c r="K60" s="58">
        <v>0</v>
      </c>
      <c r="L60" s="62"/>
      <c r="M60" s="121"/>
    </row>
    <row r="61" spans="1:13">
      <c r="A61" s="7" t="s">
        <v>3807</v>
      </c>
      <c r="B61" s="8" t="s">
        <v>40</v>
      </c>
      <c r="C61" s="63">
        <v>1</v>
      </c>
      <c r="D61" s="75" t="s">
        <v>34</v>
      </c>
      <c r="E61" s="97" t="s">
        <v>3812</v>
      </c>
      <c r="F61" s="56"/>
      <c r="G61" s="57">
        <v>0</v>
      </c>
      <c r="H61" s="57"/>
      <c r="I61" s="86"/>
      <c r="J61" s="59" t="s">
        <v>4756</v>
      </c>
      <c r="K61" s="58">
        <v>0</v>
      </c>
      <c r="L61" s="62"/>
      <c r="M61" s="121"/>
    </row>
    <row r="62" spans="1:13">
      <c r="A62" s="7" t="s">
        <v>3835</v>
      </c>
      <c r="B62" s="8" t="s">
        <v>40</v>
      </c>
      <c r="C62" s="63">
        <v>2</v>
      </c>
      <c r="D62" s="75" t="s">
        <v>15</v>
      </c>
      <c r="E62" s="97" t="s">
        <v>3839</v>
      </c>
      <c r="F62" s="56" t="s">
        <v>4755</v>
      </c>
      <c r="G62" s="57">
        <v>0</v>
      </c>
      <c r="H62" s="57"/>
      <c r="I62" s="86"/>
      <c r="J62" s="59"/>
      <c r="K62" s="58">
        <v>0</v>
      </c>
      <c r="L62" s="62"/>
      <c r="M62" s="121"/>
    </row>
    <row r="63" spans="1:13">
      <c r="A63" s="7" t="s">
        <v>3907</v>
      </c>
      <c r="B63" s="8" t="s">
        <v>40</v>
      </c>
      <c r="C63" s="63">
        <v>1</v>
      </c>
      <c r="D63" s="75" t="s">
        <v>34</v>
      </c>
      <c r="E63" s="97" t="s">
        <v>3912</v>
      </c>
      <c r="F63" s="56" t="s">
        <v>4755</v>
      </c>
      <c r="G63" s="57">
        <v>0</v>
      </c>
      <c r="H63" s="57"/>
      <c r="I63" s="86"/>
      <c r="J63" s="59" t="s">
        <v>4755</v>
      </c>
      <c r="K63" s="58">
        <v>0</v>
      </c>
      <c r="L63" s="62"/>
      <c r="M63" s="121"/>
    </row>
    <row r="64" spans="1:13">
      <c r="A64" s="7" t="s">
        <v>4023</v>
      </c>
      <c r="B64" s="8" t="s">
        <v>40</v>
      </c>
      <c r="C64" s="63">
        <v>2</v>
      </c>
      <c r="D64" s="75" t="s">
        <v>15</v>
      </c>
      <c r="E64" s="97" t="s">
        <v>4028</v>
      </c>
      <c r="F64" s="56"/>
      <c r="G64" s="57">
        <v>0</v>
      </c>
      <c r="H64" s="61"/>
      <c r="I64" s="86"/>
      <c r="J64" s="59" t="s">
        <v>4756</v>
      </c>
      <c r="K64" s="58">
        <v>0</v>
      </c>
      <c r="L64" s="62"/>
      <c r="M64" s="121"/>
    </row>
    <row r="65" spans="1:13">
      <c r="A65" s="7" t="s">
        <v>4309</v>
      </c>
      <c r="B65" s="8" t="s">
        <v>40</v>
      </c>
      <c r="C65" s="63">
        <v>2</v>
      </c>
      <c r="D65" s="75" t="s">
        <v>15</v>
      </c>
      <c r="E65" s="97" t="s">
        <v>4313</v>
      </c>
      <c r="F65" s="56"/>
      <c r="G65" s="57">
        <v>0</v>
      </c>
      <c r="H65" s="61"/>
      <c r="I65" s="86"/>
      <c r="J65" s="59"/>
      <c r="K65" s="58">
        <v>0</v>
      </c>
      <c r="L65" s="62"/>
      <c r="M65" s="121"/>
    </row>
    <row r="66" spans="1:13">
      <c r="A66" s="7" t="s">
        <v>4403</v>
      </c>
      <c r="B66" s="8" t="s">
        <v>40</v>
      </c>
      <c r="C66" s="63">
        <v>1</v>
      </c>
      <c r="D66" s="75" t="s">
        <v>34</v>
      </c>
      <c r="E66" s="97" t="s">
        <v>4407</v>
      </c>
      <c r="F66" s="56"/>
      <c r="G66" s="57">
        <v>0</v>
      </c>
      <c r="H66" s="57"/>
      <c r="I66" s="86"/>
      <c r="J66" s="59" t="s">
        <v>4755</v>
      </c>
      <c r="K66" s="58">
        <v>0</v>
      </c>
      <c r="L66" s="62"/>
      <c r="M66" s="121"/>
    </row>
    <row r="67" spans="1:13">
      <c r="A67" s="7" t="s">
        <v>4425</v>
      </c>
      <c r="B67" s="8" t="s">
        <v>40</v>
      </c>
      <c r="C67" s="63">
        <v>2</v>
      </c>
      <c r="D67" s="75" t="s">
        <v>15</v>
      </c>
      <c r="E67" s="97" t="s">
        <v>4430</v>
      </c>
      <c r="F67" s="56"/>
      <c r="G67" s="57">
        <v>0</v>
      </c>
      <c r="H67" s="57"/>
      <c r="I67" s="86"/>
      <c r="J67" s="59"/>
      <c r="K67" s="58">
        <v>0</v>
      </c>
      <c r="L67" s="62"/>
      <c r="M67" s="121"/>
    </row>
    <row r="68" spans="1:13">
      <c r="A68" s="7" t="s">
        <v>4499</v>
      </c>
      <c r="B68" s="8" t="s">
        <v>40</v>
      </c>
      <c r="C68" s="63">
        <v>2</v>
      </c>
      <c r="D68" s="75" t="s">
        <v>15</v>
      </c>
      <c r="E68" s="97" t="s">
        <v>4504</v>
      </c>
      <c r="F68" s="56"/>
      <c r="G68" s="57">
        <v>0</v>
      </c>
      <c r="H68" s="57"/>
      <c r="I68" s="86"/>
      <c r="J68" s="59"/>
      <c r="K68" s="58">
        <v>0</v>
      </c>
      <c r="L68" s="62"/>
      <c r="M68" s="121"/>
    </row>
    <row r="69" spans="1:13">
      <c r="A69" s="7" t="s">
        <v>4510</v>
      </c>
      <c r="B69" s="8" t="s">
        <v>40</v>
      </c>
      <c r="C69" s="63">
        <v>2</v>
      </c>
      <c r="D69" s="75" t="s">
        <v>15</v>
      </c>
      <c r="E69" s="97" t="s">
        <v>4515</v>
      </c>
      <c r="F69" s="56" t="s">
        <v>4756</v>
      </c>
      <c r="G69" s="57">
        <v>0</v>
      </c>
      <c r="H69" s="57"/>
      <c r="I69" s="86"/>
      <c r="J69" s="59"/>
      <c r="K69" s="58">
        <v>0</v>
      </c>
      <c r="L69" s="62"/>
      <c r="M69" s="121"/>
    </row>
    <row r="70" spans="1:13">
      <c r="A70" s="7" t="s">
        <v>4574</v>
      </c>
      <c r="B70" s="8" t="s">
        <v>40</v>
      </c>
      <c r="C70" s="63">
        <v>2</v>
      </c>
      <c r="D70" s="75" t="s">
        <v>15</v>
      </c>
      <c r="E70" s="97" t="s">
        <v>4579</v>
      </c>
      <c r="F70" s="56" t="s">
        <v>4755</v>
      </c>
      <c r="G70" s="57">
        <v>0</v>
      </c>
      <c r="H70" s="61"/>
      <c r="I70" s="86"/>
      <c r="J70" s="59" t="s">
        <v>4755</v>
      </c>
      <c r="K70" s="58">
        <v>0</v>
      </c>
      <c r="L70" s="62"/>
      <c r="M70" s="121"/>
    </row>
    <row r="71" spans="1:13">
      <c r="A71" s="7" t="s">
        <v>4639</v>
      </c>
      <c r="B71" s="8" t="s">
        <v>40</v>
      </c>
      <c r="C71" s="63">
        <v>2</v>
      </c>
      <c r="D71" s="75" t="s">
        <v>15</v>
      </c>
      <c r="E71" s="97" t="s">
        <v>4644</v>
      </c>
      <c r="F71" s="56" t="s">
        <v>4755</v>
      </c>
      <c r="G71" s="57">
        <v>0</v>
      </c>
      <c r="H71" s="57"/>
      <c r="I71" s="86"/>
      <c r="J71" s="59" t="s">
        <v>4755</v>
      </c>
      <c r="K71" s="58">
        <v>0</v>
      </c>
      <c r="L71" s="62"/>
      <c r="M71" s="121"/>
    </row>
    <row r="72" spans="1:13">
      <c r="A72" s="7" t="s">
        <v>36</v>
      </c>
      <c r="B72" s="8" t="s">
        <v>40</v>
      </c>
      <c r="C72" s="63">
        <v>1</v>
      </c>
      <c r="D72" s="75" t="s">
        <v>34</v>
      </c>
      <c r="E72" s="97" t="s">
        <v>41</v>
      </c>
      <c r="F72" s="56" t="s">
        <v>4756</v>
      </c>
      <c r="G72" s="57">
        <v>0</v>
      </c>
      <c r="H72" s="57"/>
      <c r="I72" s="86"/>
      <c r="J72" s="59"/>
      <c r="K72" s="58">
        <v>0</v>
      </c>
      <c r="L72" s="62"/>
      <c r="M72" s="121"/>
    </row>
    <row r="73" spans="1:13">
      <c r="A73" s="7" t="s">
        <v>119</v>
      </c>
      <c r="B73" s="8" t="s">
        <v>40</v>
      </c>
      <c r="C73" s="63">
        <v>2</v>
      </c>
      <c r="D73" s="75" t="s">
        <v>15</v>
      </c>
      <c r="E73" s="97" t="s">
        <v>123</v>
      </c>
      <c r="F73" s="56"/>
      <c r="G73" s="57">
        <v>0</v>
      </c>
      <c r="H73" s="57"/>
      <c r="I73" s="86"/>
      <c r="J73" s="59" t="s">
        <v>4755</v>
      </c>
      <c r="K73" s="58">
        <v>0</v>
      </c>
      <c r="L73" s="62"/>
      <c r="M73" s="121"/>
    </row>
    <row r="74" spans="1:13">
      <c r="A74" s="7" t="s">
        <v>191</v>
      </c>
      <c r="B74" s="8" t="s">
        <v>40</v>
      </c>
      <c r="C74" s="63">
        <v>2</v>
      </c>
      <c r="D74" s="75" t="s">
        <v>15</v>
      </c>
      <c r="E74" s="97" t="s">
        <v>196</v>
      </c>
      <c r="F74" s="56"/>
      <c r="G74" s="57">
        <v>0</v>
      </c>
      <c r="H74" s="57"/>
      <c r="I74" s="86"/>
      <c r="J74" s="59" t="s">
        <v>4756</v>
      </c>
      <c r="K74" s="58">
        <v>0</v>
      </c>
      <c r="L74" s="62"/>
      <c r="M74" s="121"/>
    </row>
    <row r="75" spans="1:13">
      <c r="A75" s="7" t="s">
        <v>227</v>
      </c>
      <c r="B75" s="8" t="s">
        <v>40</v>
      </c>
      <c r="C75" s="3">
        <v>47</v>
      </c>
      <c r="D75" s="75" t="s">
        <v>231</v>
      </c>
      <c r="E75" s="97" t="s">
        <v>232</v>
      </c>
      <c r="F75" s="56" t="s">
        <v>4755</v>
      </c>
      <c r="G75" s="57">
        <v>0</v>
      </c>
      <c r="H75" s="57"/>
      <c r="I75" s="86"/>
      <c r="J75" s="59"/>
      <c r="K75" s="58">
        <v>0</v>
      </c>
      <c r="L75" s="62"/>
      <c r="M75" s="121"/>
    </row>
    <row r="76" spans="1:13">
      <c r="A76" s="7" t="s">
        <v>277</v>
      </c>
      <c r="B76" s="8" t="s">
        <v>40</v>
      </c>
      <c r="C76" s="63">
        <v>2</v>
      </c>
      <c r="D76" s="75" t="s">
        <v>15</v>
      </c>
      <c r="E76" s="97" t="s">
        <v>281</v>
      </c>
      <c r="F76" s="56" t="s">
        <v>4755</v>
      </c>
      <c r="G76" s="57">
        <v>0</v>
      </c>
      <c r="H76" s="57"/>
      <c r="I76" s="86"/>
      <c r="J76" s="59" t="s">
        <v>4755</v>
      </c>
      <c r="K76" s="58">
        <v>0</v>
      </c>
      <c r="L76" s="62"/>
      <c r="M76" s="121"/>
    </row>
    <row r="77" spans="1:13">
      <c r="A77" s="7" t="s">
        <v>319</v>
      </c>
      <c r="B77" s="8" t="s">
        <v>40</v>
      </c>
      <c r="C77" s="3">
        <v>48</v>
      </c>
      <c r="D77" s="75" t="s">
        <v>323</v>
      </c>
      <c r="E77" s="97" t="s">
        <v>324</v>
      </c>
      <c r="F77" s="56"/>
      <c r="G77" s="57">
        <v>0</v>
      </c>
      <c r="H77" s="57"/>
      <c r="I77" s="86"/>
      <c r="J77" s="59"/>
      <c r="K77" s="58">
        <v>0</v>
      </c>
      <c r="L77" s="62"/>
      <c r="M77" s="121"/>
    </row>
    <row r="78" spans="1:13">
      <c r="A78" s="7" t="s">
        <v>349</v>
      </c>
      <c r="B78" s="8" t="s">
        <v>40</v>
      </c>
      <c r="C78" s="63">
        <v>2</v>
      </c>
      <c r="D78" s="75" t="s">
        <v>15</v>
      </c>
      <c r="E78" s="97" t="s">
        <v>353</v>
      </c>
      <c r="F78" s="56"/>
      <c r="G78" s="57">
        <v>0</v>
      </c>
      <c r="H78" s="61"/>
      <c r="I78" s="86"/>
      <c r="J78" s="59" t="s">
        <v>4755</v>
      </c>
      <c r="K78" s="58">
        <v>0</v>
      </c>
      <c r="L78" s="62"/>
      <c r="M78" s="121"/>
    </row>
    <row r="79" spans="1:13">
      <c r="A79" s="7" t="s">
        <v>354</v>
      </c>
      <c r="B79" s="8" t="s">
        <v>40</v>
      </c>
      <c r="C79" s="3">
        <v>87</v>
      </c>
      <c r="D79" s="75" t="s">
        <v>358</v>
      </c>
      <c r="E79" s="97" t="s">
        <v>359</v>
      </c>
      <c r="F79" s="56" t="s">
        <v>4756</v>
      </c>
      <c r="G79" s="57">
        <v>0</v>
      </c>
      <c r="H79" s="57"/>
      <c r="I79" s="86"/>
      <c r="J79" s="59" t="s">
        <v>4756</v>
      </c>
      <c r="K79" s="58">
        <v>0</v>
      </c>
      <c r="L79" s="62"/>
      <c r="M79" s="121"/>
    </row>
    <row r="80" spans="1:13">
      <c r="A80" s="7" t="s">
        <v>360</v>
      </c>
      <c r="B80" s="8" t="s">
        <v>40</v>
      </c>
      <c r="C80" s="63">
        <v>2</v>
      </c>
      <c r="D80" s="75" t="s">
        <v>15</v>
      </c>
      <c r="E80" s="97" t="s">
        <v>365</v>
      </c>
      <c r="F80" s="56"/>
      <c r="G80" s="57">
        <v>0</v>
      </c>
      <c r="H80" s="57"/>
      <c r="I80" s="86"/>
      <c r="J80" s="59" t="s">
        <v>4756</v>
      </c>
      <c r="K80" s="58">
        <v>0</v>
      </c>
      <c r="L80" s="62"/>
      <c r="M80" s="121"/>
    </row>
    <row r="81" spans="1:13">
      <c r="A81" s="7" t="s">
        <v>372</v>
      </c>
      <c r="B81" s="8" t="s">
        <v>40</v>
      </c>
      <c r="C81" s="3">
        <v>21</v>
      </c>
      <c r="D81" s="75" t="s">
        <v>377</v>
      </c>
      <c r="E81" s="97" t="s">
        <v>378</v>
      </c>
      <c r="F81" s="56" t="s">
        <v>4755</v>
      </c>
      <c r="G81" s="57">
        <v>0</v>
      </c>
      <c r="H81" s="57"/>
      <c r="I81" s="86"/>
      <c r="J81" s="59"/>
      <c r="K81" s="58">
        <v>0</v>
      </c>
      <c r="L81" s="62"/>
      <c r="M81" s="121"/>
    </row>
    <row r="82" spans="1:13">
      <c r="A82" s="7" t="s">
        <v>423</v>
      </c>
      <c r="B82" s="8" t="s">
        <v>40</v>
      </c>
      <c r="C82" s="63">
        <v>2</v>
      </c>
      <c r="D82" s="75" t="s">
        <v>15</v>
      </c>
      <c r="E82" s="97" t="s">
        <v>427</v>
      </c>
      <c r="F82" s="56"/>
      <c r="G82" s="57">
        <v>0</v>
      </c>
      <c r="H82" s="57"/>
      <c r="I82" s="86"/>
      <c r="J82" s="59" t="s">
        <v>4755</v>
      </c>
      <c r="K82" s="58">
        <v>0</v>
      </c>
      <c r="L82" s="62"/>
      <c r="M82" s="121"/>
    </row>
    <row r="83" spans="1:13">
      <c r="A83" s="7" t="s">
        <v>450</v>
      </c>
      <c r="B83" s="8" t="s">
        <v>40</v>
      </c>
      <c r="C83" s="63">
        <v>2</v>
      </c>
      <c r="D83" s="75" t="s">
        <v>15</v>
      </c>
      <c r="E83" s="97" t="s">
        <v>454</v>
      </c>
      <c r="F83" s="56" t="s">
        <v>4755</v>
      </c>
      <c r="G83" s="57">
        <v>0</v>
      </c>
      <c r="H83" s="57"/>
      <c r="I83" s="86"/>
      <c r="J83" s="59" t="s">
        <v>4755</v>
      </c>
      <c r="K83" s="58">
        <v>0</v>
      </c>
      <c r="L83" s="62"/>
      <c r="M83" s="121"/>
    </row>
    <row r="84" spans="1:13">
      <c r="A84" s="7" t="s">
        <v>455</v>
      </c>
      <c r="B84" s="8" t="s">
        <v>40</v>
      </c>
      <c r="C84" s="63">
        <v>1</v>
      </c>
      <c r="D84" s="75" t="s">
        <v>34</v>
      </c>
      <c r="E84" s="97" t="s">
        <v>459</v>
      </c>
      <c r="F84" s="56" t="s">
        <v>4756</v>
      </c>
      <c r="G84" s="57">
        <v>0</v>
      </c>
      <c r="H84" s="57"/>
      <c r="I84" s="86"/>
      <c r="J84" s="59"/>
      <c r="K84" s="58">
        <v>0</v>
      </c>
      <c r="L84" s="62"/>
      <c r="M84" s="121"/>
    </row>
    <row r="85" spans="1:13">
      <c r="A85" s="7" t="s">
        <v>485</v>
      </c>
      <c r="B85" s="8" t="s">
        <v>40</v>
      </c>
      <c r="C85" s="63">
        <v>2</v>
      </c>
      <c r="D85" s="75" t="s">
        <v>15</v>
      </c>
      <c r="E85" s="97" t="s">
        <v>489</v>
      </c>
      <c r="F85" s="56" t="s">
        <v>4756</v>
      </c>
      <c r="G85" s="57">
        <v>0</v>
      </c>
      <c r="H85" s="57"/>
      <c r="I85" s="86"/>
      <c r="J85" s="59"/>
      <c r="K85" s="58">
        <v>0</v>
      </c>
      <c r="L85" s="62"/>
      <c r="M85" s="121"/>
    </row>
    <row r="86" spans="1:13">
      <c r="A86" s="7" t="s">
        <v>501</v>
      </c>
      <c r="B86" s="8" t="s">
        <v>40</v>
      </c>
      <c r="C86" s="63">
        <v>2</v>
      </c>
      <c r="D86" s="75" t="s">
        <v>15</v>
      </c>
      <c r="E86" s="97" t="s">
        <v>506</v>
      </c>
      <c r="F86" s="56"/>
      <c r="G86" s="57">
        <v>0</v>
      </c>
      <c r="H86" s="57"/>
      <c r="I86" s="86"/>
      <c r="J86" s="59" t="s">
        <v>4755</v>
      </c>
      <c r="K86" s="58">
        <v>0</v>
      </c>
      <c r="L86" s="62"/>
      <c r="M86" s="121"/>
    </row>
    <row r="87" spans="1:13">
      <c r="A87" s="7" t="s">
        <v>615</v>
      </c>
      <c r="B87" s="8" t="s">
        <v>40</v>
      </c>
      <c r="C87" s="63">
        <v>2</v>
      </c>
      <c r="D87" s="75" t="s">
        <v>15</v>
      </c>
      <c r="E87" s="97" t="s">
        <v>620</v>
      </c>
      <c r="F87" s="56" t="s">
        <v>4755</v>
      </c>
      <c r="G87" s="57">
        <v>0</v>
      </c>
      <c r="H87" s="57"/>
      <c r="I87" s="86"/>
      <c r="J87" s="59"/>
      <c r="K87" s="58">
        <v>0</v>
      </c>
      <c r="L87" s="62"/>
      <c r="M87" s="121"/>
    </row>
    <row r="88" spans="1:13">
      <c r="A88" s="7" t="s">
        <v>765</v>
      </c>
      <c r="B88" s="8" t="s">
        <v>40</v>
      </c>
      <c r="C88" s="63">
        <v>2</v>
      </c>
      <c r="D88" s="75" t="s">
        <v>15</v>
      </c>
      <c r="E88" s="97" t="s">
        <v>769</v>
      </c>
      <c r="F88" s="56" t="s">
        <v>4756</v>
      </c>
      <c r="G88" s="57">
        <v>0</v>
      </c>
      <c r="H88" s="57"/>
      <c r="I88" s="86"/>
      <c r="J88" s="59"/>
      <c r="K88" s="58">
        <v>0</v>
      </c>
      <c r="L88" s="62"/>
      <c r="M88" s="121"/>
    </row>
    <row r="89" spans="1:13">
      <c r="A89" s="7" t="s">
        <v>795</v>
      </c>
      <c r="B89" s="8" t="s">
        <v>40</v>
      </c>
      <c r="C89" s="63">
        <v>1</v>
      </c>
      <c r="D89" s="75" t="s">
        <v>34</v>
      </c>
      <c r="E89" s="97" t="s">
        <v>800</v>
      </c>
      <c r="F89" s="56"/>
      <c r="G89" s="57">
        <v>0</v>
      </c>
      <c r="H89" s="57"/>
      <c r="I89" s="86"/>
      <c r="J89" s="59" t="s">
        <v>4755</v>
      </c>
      <c r="K89" s="58">
        <v>0</v>
      </c>
      <c r="L89" s="62"/>
      <c r="M89" s="121"/>
    </row>
    <row r="90" spans="1:13">
      <c r="A90" s="7" t="s">
        <v>1068</v>
      </c>
      <c r="B90" s="8" t="s">
        <v>40</v>
      </c>
      <c r="C90" s="3">
        <v>112</v>
      </c>
      <c r="D90" s="75" t="s">
        <v>1073</v>
      </c>
      <c r="E90" s="97" t="s">
        <v>1074</v>
      </c>
      <c r="F90" s="56" t="s">
        <v>4756</v>
      </c>
      <c r="G90" s="57">
        <v>0</v>
      </c>
      <c r="H90" s="57"/>
      <c r="I90" s="86"/>
      <c r="J90" s="59"/>
      <c r="K90" s="58">
        <v>0</v>
      </c>
      <c r="L90" s="62"/>
      <c r="M90" s="121"/>
    </row>
    <row r="91" spans="1:13">
      <c r="A91" s="7" t="s">
        <v>1118</v>
      </c>
      <c r="B91" s="8" t="s">
        <v>40</v>
      </c>
      <c r="C91" s="63">
        <v>2</v>
      </c>
      <c r="D91" s="75" t="s">
        <v>15</v>
      </c>
      <c r="E91" s="97" t="s">
        <v>1122</v>
      </c>
      <c r="F91" s="56" t="s">
        <v>4755</v>
      </c>
      <c r="G91" s="57">
        <v>0</v>
      </c>
      <c r="H91" s="61"/>
      <c r="I91" s="86"/>
      <c r="J91" s="59"/>
      <c r="K91" s="58">
        <v>0</v>
      </c>
      <c r="L91" s="62"/>
      <c r="M91" s="121"/>
    </row>
    <row r="92" spans="1:13">
      <c r="A92" s="7" t="s">
        <v>1147</v>
      </c>
      <c r="B92" s="8" t="s">
        <v>40</v>
      </c>
      <c r="C92" s="63">
        <v>2</v>
      </c>
      <c r="D92" s="75" t="s">
        <v>15</v>
      </c>
      <c r="E92" s="97" t="s">
        <v>1152</v>
      </c>
      <c r="F92" s="56"/>
      <c r="G92" s="57">
        <v>0</v>
      </c>
      <c r="H92" s="57"/>
      <c r="I92" s="86"/>
      <c r="J92" s="59" t="s">
        <v>4755</v>
      </c>
      <c r="K92" s="58">
        <v>0</v>
      </c>
      <c r="L92" s="62"/>
      <c r="M92" s="121"/>
    </row>
    <row r="93" spans="1:13">
      <c r="A93" s="7" t="s">
        <v>1153</v>
      </c>
      <c r="B93" s="8" t="s">
        <v>40</v>
      </c>
      <c r="C93" s="3">
        <v>74</v>
      </c>
      <c r="D93" s="75" t="s">
        <v>358</v>
      </c>
      <c r="E93" s="97" t="s">
        <v>1157</v>
      </c>
      <c r="F93" s="56" t="s">
        <v>4755</v>
      </c>
      <c r="G93" s="57">
        <v>0</v>
      </c>
      <c r="H93" s="57"/>
      <c r="I93" s="86"/>
      <c r="J93" s="59"/>
      <c r="K93" s="58">
        <v>0</v>
      </c>
      <c r="L93" s="62"/>
      <c r="M93" s="121"/>
    </row>
    <row r="94" spans="1:13">
      <c r="A94" s="7" t="s">
        <v>1540</v>
      </c>
      <c r="B94" s="8" t="s">
        <v>40</v>
      </c>
      <c r="C94" s="63">
        <v>2</v>
      </c>
      <c r="D94" s="75" t="s">
        <v>15</v>
      </c>
      <c r="E94" s="97" t="s">
        <v>1545</v>
      </c>
      <c r="F94" s="56" t="s">
        <v>4755</v>
      </c>
      <c r="G94" s="57">
        <v>0</v>
      </c>
      <c r="H94" s="57"/>
      <c r="I94" s="86"/>
      <c r="J94" s="59" t="s">
        <v>4755</v>
      </c>
      <c r="K94" s="58">
        <v>0</v>
      </c>
      <c r="L94" s="62"/>
      <c r="M94" s="121"/>
    </row>
    <row r="95" spans="1:13">
      <c r="A95" s="7" t="s">
        <v>1607</v>
      </c>
      <c r="B95" s="8" t="s">
        <v>40</v>
      </c>
      <c r="C95" s="63">
        <v>1</v>
      </c>
      <c r="D95" s="75" t="s">
        <v>34</v>
      </c>
      <c r="E95" s="97" t="s">
        <v>1611</v>
      </c>
      <c r="F95" s="56" t="s">
        <v>4755</v>
      </c>
      <c r="G95" s="57">
        <v>0</v>
      </c>
      <c r="H95" s="57"/>
      <c r="I95" s="86"/>
      <c r="J95" s="59"/>
      <c r="K95" s="58">
        <v>0</v>
      </c>
      <c r="L95" s="62"/>
      <c r="M95" s="121"/>
    </row>
    <row r="96" spans="1:13">
      <c r="A96" s="7" t="s">
        <v>1907</v>
      </c>
      <c r="B96" s="8" t="s">
        <v>40</v>
      </c>
      <c r="C96" s="63">
        <v>2</v>
      </c>
      <c r="D96" s="75" t="s">
        <v>15</v>
      </c>
      <c r="E96" s="97" t="s">
        <v>1911</v>
      </c>
      <c r="F96" s="56"/>
      <c r="G96" s="57">
        <v>0</v>
      </c>
      <c r="H96" s="61"/>
      <c r="I96" s="86"/>
      <c r="J96" s="59"/>
      <c r="K96" s="58">
        <v>0</v>
      </c>
      <c r="L96" s="62"/>
      <c r="M96" s="121"/>
    </row>
    <row r="97" spans="1:13">
      <c r="A97" s="7" t="s">
        <v>1922</v>
      </c>
      <c r="B97" s="8" t="s">
        <v>40</v>
      </c>
      <c r="C97" s="63">
        <v>2</v>
      </c>
      <c r="D97" s="75" t="s">
        <v>15</v>
      </c>
      <c r="E97" s="97" t="s">
        <v>1927</v>
      </c>
      <c r="F97" s="56"/>
      <c r="G97" s="57">
        <v>0</v>
      </c>
      <c r="H97" s="57"/>
      <c r="I97" s="86"/>
      <c r="J97" s="59"/>
      <c r="K97" s="58">
        <v>0</v>
      </c>
      <c r="L97" s="62"/>
      <c r="M97" s="121"/>
    </row>
    <row r="98" spans="1:13">
      <c r="A98" s="7" t="s">
        <v>1974</v>
      </c>
      <c r="B98" s="8" t="s">
        <v>40</v>
      </c>
      <c r="C98" s="63">
        <v>2</v>
      </c>
      <c r="D98" s="75" t="s">
        <v>15</v>
      </c>
      <c r="E98" s="97" t="s">
        <v>1979</v>
      </c>
      <c r="F98" s="56"/>
      <c r="G98" s="57">
        <v>0</v>
      </c>
      <c r="H98" s="57"/>
      <c r="I98" s="86"/>
      <c r="J98" s="59" t="s">
        <v>4755</v>
      </c>
      <c r="K98" s="58">
        <v>0</v>
      </c>
      <c r="L98" s="62"/>
      <c r="M98" s="121"/>
    </row>
    <row r="99" spans="1:13">
      <c r="A99" s="7" t="s">
        <v>2275</v>
      </c>
      <c r="B99" s="8" t="s">
        <v>40</v>
      </c>
      <c r="C99" s="3">
        <v>40</v>
      </c>
      <c r="D99" s="75" t="s">
        <v>143</v>
      </c>
      <c r="E99" s="97" t="s">
        <v>2279</v>
      </c>
      <c r="F99" s="56"/>
      <c r="G99" s="57">
        <v>0</v>
      </c>
      <c r="H99" s="61"/>
      <c r="I99" s="86"/>
      <c r="J99" s="59" t="s">
        <v>4755</v>
      </c>
      <c r="K99" s="58">
        <v>0</v>
      </c>
      <c r="L99" s="62"/>
      <c r="M99" s="121"/>
    </row>
    <row r="100" spans="1:13">
      <c r="A100" s="7" t="s">
        <v>2610</v>
      </c>
      <c r="B100" s="8" t="s">
        <v>40</v>
      </c>
      <c r="C100" s="63">
        <v>2</v>
      </c>
      <c r="D100" s="75" t="s">
        <v>15</v>
      </c>
      <c r="E100" s="97" t="s">
        <v>2615</v>
      </c>
      <c r="F100" s="56"/>
      <c r="G100" s="57">
        <v>0</v>
      </c>
      <c r="H100" s="61"/>
      <c r="I100" s="86"/>
      <c r="J100" s="59" t="s">
        <v>4755</v>
      </c>
      <c r="K100" s="58">
        <v>0</v>
      </c>
      <c r="L100" s="62"/>
      <c r="M100" s="121"/>
    </row>
    <row r="101" spans="1:13">
      <c r="A101" s="7" t="s">
        <v>2622</v>
      </c>
      <c r="B101" s="8" t="s">
        <v>40</v>
      </c>
      <c r="C101" s="63">
        <v>2</v>
      </c>
      <c r="D101" s="75" t="s">
        <v>15</v>
      </c>
      <c r="E101" s="97" t="s">
        <v>2627</v>
      </c>
      <c r="F101" s="56"/>
      <c r="G101" s="57">
        <v>0</v>
      </c>
      <c r="H101" s="57"/>
      <c r="I101" s="86"/>
      <c r="J101" s="59" t="s">
        <v>4756</v>
      </c>
      <c r="K101" s="58">
        <v>0</v>
      </c>
      <c r="L101" s="62"/>
      <c r="M101" s="121"/>
    </row>
    <row r="102" spans="1:13">
      <c r="A102" s="7" t="s">
        <v>2687</v>
      </c>
      <c r="B102" s="8" t="s">
        <v>40</v>
      </c>
      <c r="C102" s="63">
        <v>2</v>
      </c>
      <c r="D102" s="75" t="s">
        <v>15</v>
      </c>
      <c r="E102" s="97" t="s">
        <v>2692</v>
      </c>
      <c r="F102" s="56" t="s">
        <v>4755</v>
      </c>
      <c r="G102" s="57">
        <v>0</v>
      </c>
      <c r="H102" s="57"/>
      <c r="I102" s="86"/>
      <c r="J102" s="59" t="s">
        <v>4755</v>
      </c>
      <c r="K102" s="58">
        <v>0</v>
      </c>
      <c r="L102" s="62"/>
      <c r="M102" s="121"/>
    </row>
    <row r="103" spans="1:13">
      <c r="A103" s="7" t="s">
        <v>2763</v>
      </c>
      <c r="B103" s="8" t="s">
        <v>40</v>
      </c>
      <c r="C103" s="63">
        <v>1</v>
      </c>
      <c r="D103" s="75" t="s">
        <v>34</v>
      </c>
      <c r="E103" s="97" t="s">
        <v>2768</v>
      </c>
      <c r="F103" s="56"/>
      <c r="G103" s="57">
        <v>0</v>
      </c>
      <c r="H103" s="57"/>
      <c r="I103" s="86"/>
      <c r="J103" s="59" t="s">
        <v>4755</v>
      </c>
      <c r="K103" s="58">
        <v>0</v>
      </c>
      <c r="L103" s="62"/>
      <c r="M103" s="121"/>
    </row>
    <row r="104" spans="1:13">
      <c r="A104" s="7" t="s">
        <v>2769</v>
      </c>
      <c r="B104" s="8" t="s">
        <v>40</v>
      </c>
      <c r="C104" s="3">
        <v>33</v>
      </c>
      <c r="D104" s="75" t="s">
        <v>652</v>
      </c>
      <c r="E104" s="97" t="s">
        <v>2773</v>
      </c>
      <c r="F104" s="56"/>
      <c r="G104" s="57">
        <v>0</v>
      </c>
      <c r="H104" s="57"/>
      <c r="I104" s="86"/>
      <c r="J104" s="59" t="s">
        <v>4756</v>
      </c>
      <c r="K104" s="58">
        <v>0</v>
      </c>
      <c r="L104" s="62"/>
      <c r="M104" s="121"/>
    </row>
    <row r="105" spans="1:13">
      <c r="A105" s="7" t="s">
        <v>2841</v>
      </c>
      <c r="B105" s="8" t="s">
        <v>40</v>
      </c>
      <c r="C105" s="3">
        <v>53</v>
      </c>
      <c r="D105" s="75" t="s">
        <v>66</v>
      </c>
      <c r="E105" s="97" t="s">
        <v>2846</v>
      </c>
      <c r="F105" s="56"/>
      <c r="G105" s="57">
        <v>0</v>
      </c>
      <c r="H105" s="57"/>
      <c r="I105" s="86"/>
      <c r="J105" s="59" t="s">
        <v>4756</v>
      </c>
      <c r="K105" s="58">
        <v>0</v>
      </c>
      <c r="L105" s="62"/>
      <c r="M105" s="121"/>
    </row>
    <row r="106" spans="1:13">
      <c r="A106" s="7" t="s">
        <v>3123</v>
      </c>
      <c r="B106" s="8" t="s">
        <v>40</v>
      </c>
      <c r="C106" s="63">
        <v>2</v>
      </c>
      <c r="D106" s="75" t="s">
        <v>15</v>
      </c>
      <c r="E106" s="97" t="s">
        <v>3127</v>
      </c>
      <c r="F106" s="56"/>
      <c r="G106" s="57">
        <v>0</v>
      </c>
      <c r="H106" s="57"/>
      <c r="I106" s="86"/>
      <c r="J106" s="59" t="s">
        <v>4755</v>
      </c>
      <c r="K106" s="58">
        <v>0</v>
      </c>
      <c r="L106" s="62"/>
      <c r="M106" s="121"/>
    </row>
    <row r="107" spans="1:13">
      <c r="A107" s="7" t="s">
        <v>3134</v>
      </c>
      <c r="B107" s="8" t="s">
        <v>40</v>
      </c>
      <c r="C107" s="3">
        <v>66</v>
      </c>
      <c r="D107" s="75" t="s">
        <v>323</v>
      </c>
      <c r="E107" s="97" t="s">
        <v>3139</v>
      </c>
      <c r="F107" s="56" t="s">
        <v>4755</v>
      </c>
      <c r="G107" s="57">
        <v>0</v>
      </c>
      <c r="H107" s="57"/>
      <c r="I107" s="86"/>
      <c r="J107" s="59"/>
      <c r="K107" s="58">
        <v>0</v>
      </c>
      <c r="L107" s="62"/>
      <c r="M107" s="121"/>
    </row>
    <row r="108" spans="1:13">
      <c r="A108" s="7" t="s">
        <v>3659</v>
      </c>
      <c r="B108" s="8" t="s">
        <v>40</v>
      </c>
      <c r="C108" s="63">
        <v>2</v>
      </c>
      <c r="D108" s="75" t="s">
        <v>15</v>
      </c>
      <c r="E108" s="97" t="s">
        <v>3664</v>
      </c>
      <c r="F108" s="56" t="s">
        <v>4755</v>
      </c>
      <c r="G108" s="57">
        <v>0</v>
      </c>
      <c r="H108" s="57"/>
      <c r="I108" s="86"/>
      <c r="J108" s="59"/>
      <c r="K108" s="58">
        <v>0</v>
      </c>
      <c r="L108" s="62"/>
      <c r="M108" s="121"/>
    </row>
    <row r="109" spans="1:13">
      <c r="A109" s="7" t="s">
        <v>3739</v>
      </c>
      <c r="B109" s="8" t="s">
        <v>40</v>
      </c>
      <c r="C109" s="3">
        <v>68</v>
      </c>
      <c r="D109" s="75" t="s">
        <v>66</v>
      </c>
      <c r="E109" s="97" t="s">
        <v>3743</v>
      </c>
      <c r="F109" s="56" t="s">
        <v>4756</v>
      </c>
      <c r="G109" s="57">
        <v>0</v>
      </c>
      <c r="H109" s="57"/>
      <c r="I109" s="86"/>
      <c r="J109" s="59"/>
      <c r="K109" s="58">
        <v>0</v>
      </c>
      <c r="L109" s="62"/>
      <c r="M109" s="121"/>
    </row>
    <row r="110" spans="1:13">
      <c r="A110" s="7" t="s">
        <v>3824</v>
      </c>
      <c r="B110" s="8" t="s">
        <v>40</v>
      </c>
      <c r="C110" s="63">
        <v>1</v>
      </c>
      <c r="D110" s="75" t="s">
        <v>34</v>
      </c>
      <c r="E110" s="97" t="s">
        <v>3828</v>
      </c>
      <c r="F110" s="56"/>
      <c r="G110" s="57">
        <v>0</v>
      </c>
      <c r="H110" s="57"/>
      <c r="I110" s="86"/>
      <c r="J110" s="59" t="s">
        <v>4755</v>
      </c>
      <c r="K110" s="58">
        <v>0</v>
      </c>
      <c r="L110" s="62"/>
      <c r="M110" s="121"/>
    </row>
    <row r="111" spans="1:13">
      <c r="A111" s="7" t="s">
        <v>3971</v>
      </c>
      <c r="B111" s="8" t="s">
        <v>40</v>
      </c>
      <c r="C111" s="63">
        <v>2</v>
      </c>
      <c r="D111" s="75" t="s">
        <v>15</v>
      </c>
      <c r="E111" s="97" t="s">
        <v>3976</v>
      </c>
      <c r="F111" s="56"/>
      <c r="G111" s="57">
        <v>0</v>
      </c>
      <c r="H111" s="61"/>
      <c r="I111" s="86"/>
      <c r="J111" s="59" t="s">
        <v>4755</v>
      </c>
      <c r="K111" s="58">
        <v>0</v>
      </c>
      <c r="L111" s="62"/>
      <c r="M111" s="121"/>
    </row>
    <row r="112" spans="1:13">
      <c r="A112" s="7" t="s">
        <v>4035</v>
      </c>
      <c r="B112" s="8" t="s">
        <v>40</v>
      </c>
      <c r="C112" s="3">
        <v>97</v>
      </c>
      <c r="D112" s="75" t="s">
        <v>1073</v>
      </c>
      <c r="E112" s="97" t="s">
        <v>4040</v>
      </c>
      <c r="F112" s="56"/>
      <c r="G112" s="57">
        <v>0</v>
      </c>
      <c r="H112" s="57"/>
      <c r="I112" s="86"/>
      <c r="J112" s="59" t="s">
        <v>4756</v>
      </c>
      <c r="K112" s="58">
        <v>0</v>
      </c>
      <c r="L112" s="62"/>
      <c r="M112" s="121"/>
    </row>
    <row r="113" spans="1:13">
      <c r="A113" s="7" t="s">
        <v>4163</v>
      </c>
      <c r="B113" s="8" t="s">
        <v>40</v>
      </c>
      <c r="C113" s="63">
        <v>1</v>
      </c>
      <c r="D113" s="75" t="s">
        <v>34</v>
      </c>
      <c r="E113" s="97" t="s">
        <v>4167</v>
      </c>
      <c r="F113" s="56"/>
      <c r="G113" s="57">
        <v>0</v>
      </c>
      <c r="H113" s="57"/>
      <c r="I113" s="86"/>
      <c r="J113" s="59" t="s">
        <v>4756</v>
      </c>
      <c r="K113" s="58">
        <v>0</v>
      </c>
      <c r="L113" s="62"/>
      <c r="M113" s="121"/>
    </row>
    <row r="114" spans="1:13">
      <c r="A114" s="7" t="s">
        <v>4185</v>
      </c>
      <c r="B114" s="8" t="s">
        <v>40</v>
      </c>
      <c r="C114" s="3">
        <v>20</v>
      </c>
      <c r="D114" s="75" t="s">
        <v>9</v>
      </c>
      <c r="E114" s="97" t="s">
        <v>4190</v>
      </c>
      <c r="F114" s="56" t="s">
        <v>4756</v>
      </c>
      <c r="G114" s="57">
        <v>0</v>
      </c>
      <c r="H114" s="57"/>
      <c r="I114" s="86"/>
      <c r="J114" s="59"/>
      <c r="K114" s="58">
        <v>0</v>
      </c>
      <c r="L114" s="62"/>
      <c r="M114" s="121"/>
    </row>
    <row r="115" spans="1:13">
      <c r="A115" s="7" t="s">
        <v>4191</v>
      </c>
      <c r="B115" s="8" t="s">
        <v>40</v>
      </c>
      <c r="C115" s="63">
        <v>2</v>
      </c>
      <c r="D115" s="75" t="s">
        <v>15</v>
      </c>
      <c r="E115" s="97" t="s">
        <v>4196</v>
      </c>
      <c r="F115" s="56"/>
      <c r="G115" s="57">
        <v>0</v>
      </c>
      <c r="H115" s="57"/>
      <c r="I115" s="86"/>
      <c r="J115" s="59"/>
      <c r="K115" s="58">
        <v>0</v>
      </c>
      <c r="L115" s="62"/>
      <c r="M115" s="121"/>
    </row>
    <row r="116" spans="1:13">
      <c r="A116" s="7" t="s">
        <v>4209</v>
      </c>
      <c r="B116" s="8" t="s">
        <v>40</v>
      </c>
      <c r="C116" s="63">
        <v>2</v>
      </c>
      <c r="D116" s="75" t="s">
        <v>15</v>
      </c>
      <c r="E116" s="97" t="s">
        <v>4214</v>
      </c>
      <c r="F116" s="56" t="s">
        <v>4755</v>
      </c>
      <c r="G116" s="57">
        <v>0</v>
      </c>
      <c r="H116" s="61"/>
      <c r="I116" s="86"/>
      <c r="J116" s="59"/>
      <c r="K116" s="58">
        <v>0</v>
      </c>
      <c r="L116" s="62"/>
      <c r="M116" s="121"/>
    </row>
    <row r="117" spans="1:13">
      <c r="A117" s="7" t="s">
        <v>4227</v>
      </c>
      <c r="B117" s="8" t="s">
        <v>40</v>
      </c>
      <c r="C117" s="63">
        <v>2</v>
      </c>
      <c r="D117" s="75" t="s">
        <v>15</v>
      </c>
      <c r="E117" s="97" t="s">
        <v>4232</v>
      </c>
      <c r="F117" s="56" t="s">
        <v>4755</v>
      </c>
      <c r="G117" s="57">
        <v>0</v>
      </c>
      <c r="H117" s="57"/>
      <c r="I117" s="86"/>
      <c r="J117" s="59"/>
      <c r="K117" s="58">
        <v>0</v>
      </c>
      <c r="L117" s="62"/>
      <c r="M117" s="121"/>
    </row>
    <row r="118" spans="1:13">
      <c r="A118" s="7" t="s">
        <v>4291</v>
      </c>
      <c r="B118" s="8" t="s">
        <v>40</v>
      </c>
      <c r="C118" s="3">
        <v>27</v>
      </c>
      <c r="D118" s="75" t="s">
        <v>79</v>
      </c>
      <c r="E118" s="97" t="s">
        <v>4297</v>
      </c>
      <c r="F118" s="56"/>
      <c r="G118" s="57">
        <v>0</v>
      </c>
      <c r="H118" s="57"/>
      <c r="I118" s="86"/>
      <c r="J118" s="59" t="s">
        <v>4756</v>
      </c>
      <c r="K118" s="58">
        <v>0</v>
      </c>
      <c r="L118" s="62"/>
      <c r="M118" s="121"/>
    </row>
    <row r="119" spans="1:13">
      <c r="A119" s="7" t="s">
        <v>4291</v>
      </c>
      <c r="B119" s="8" t="s">
        <v>40</v>
      </c>
      <c r="C119" s="3">
        <v>32</v>
      </c>
      <c r="D119" s="75" t="s">
        <v>66</v>
      </c>
      <c r="E119" s="97" t="s">
        <v>4296</v>
      </c>
      <c r="F119" s="56"/>
      <c r="G119" s="57">
        <v>0</v>
      </c>
      <c r="H119" s="57"/>
      <c r="I119" s="86"/>
      <c r="J119" s="59" t="s">
        <v>4756</v>
      </c>
      <c r="K119" s="58">
        <v>0</v>
      </c>
      <c r="L119" s="62"/>
      <c r="M119" s="121"/>
    </row>
    <row r="120" spans="1:13">
      <c r="A120" s="7" t="s">
        <v>4291</v>
      </c>
      <c r="B120" s="8" t="s">
        <v>40</v>
      </c>
      <c r="C120" s="3">
        <v>39</v>
      </c>
      <c r="D120" s="75" t="s">
        <v>323</v>
      </c>
      <c r="E120" s="97" t="s">
        <v>4295</v>
      </c>
      <c r="F120" s="56" t="s">
        <v>4756</v>
      </c>
      <c r="G120" s="57">
        <v>0</v>
      </c>
      <c r="H120" s="61"/>
      <c r="I120" s="86"/>
      <c r="J120" s="59" t="s">
        <v>4756</v>
      </c>
      <c r="K120" s="58">
        <v>0</v>
      </c>
      <c r="L120" s="62"/>
      <c r="M120" s="121"/>
    </row>
    <row r="121" spans="1:13">
      <c r="A121" s="7" t="s">
        <v>4314</v>
      </c>
      <c r="B121" s="8" t="s">
        <v>40</v>
      </c>
      <c r="C121" s="3">
        <v>68</v>
      </c>
      <c r="D121" s="75" t="s">
        <v>231</v>
      </c>
      <c r="E121" s="97" t="s">
        <v>4317</v>
      </c>
      <c r="F121" s="56" t="s">
        <v>4756</v>
      </c>
      <c r="G121" s="57">
        <v>0</v>
      </c>
      <c r="H121" s="57"/>
      <c r="I121" s="86"/>
      <c r="J121" s="59"/>
      <c r="K121" s="58">
        <v>0</v>
      </c>
      <c r="L121" s="62"/>
      <c r="M121" s="121"/>
    </row>
    <row r="122" spans="1:13">
      <c r="A122" s="7" t="s">
        <v>4328</v>
      </c>
      <c r="B122" s="8" t="s">
        <v>40</v>
      </c>
      <c r="C122" s="63">
        <v>1</v>
      </c>
      <c r="D122" s="75" t="s">
        <v>34</v>
      </c>
      <c r="E122" s="97" t="s">
        <v>4333</v>
      </c>
      <c r="F122" s="56"/>
      <c r="G122" s="57">
        <v>0</v>
      </c>
      <c r="H122" s="57"/>
      <c r="I122" s="86"/>
      <c r="J122" s="59" t="s">
        <v>4755</v>
      </c>
      <c r="K122" s="58">
        <v>0</v>
      </c>
      <c r="L122" s="62"/>
      <c r="M122" s="121"/>
    </row>
    <row r="123" spans="1:13">
      <c r="A123" s="7" t="s">
        <v>4386</v>
      </c>
      <c r="B123" s="8" t="s">
        <v>40</v>
      </c>
      <c r="C123" s="63">
        <v>2</v>
      </c>
      <c r="D123" s="75" t="s">
        <v>15</v>
      </c>
      <c r="E123" s="97" t="s">
        <v>4391</v>
      </c>
      <c r="F123" s="56"/>
      <c r="G123" s="57">
        <v>0</v>
      </c>
      <c r="H123" s="57"/>
      <c r="I123" s="86"/>
      <c r="J123" s="59" t="s">
        <v>4755</v>
      </c>
      <c r="K123" s="58">
        <v>0</v>
      </c>
      <c r="L123" s="62"/>
      <c r="M123" s="121"/>
    </row>
    <row r="124" spans="1:13">
      <c r="A124" s="7" t="s">
        <v>4447</v>
      </c>
      <c r="B124" s="8" t="s">
        <v>40</v>
      </c>
      <c r="C124" s="63">
        <v>2</v>
      </c>
      <c r="D124" s="75" t="s">
        <v>15</v>
      </c>
      <c r="E124" s="97" t="s">
        <v>3335</v>
      </c>
      <c r="F124" s="56" t="s">
        <v>4755</v>
      </c>
      <c r="G124" s="57">
        <v>0</v>
      </c>
      <c r="H124" s="57"/>
      <c r="I124" s="86"/>
      <c r="J124" s="59" t="s">
        <v>4755</v>
      </c>
      <c r="K124" s="58">
        <v>0</v>
      </c>
      <c r="L124" s="62"/>
      <c r="M124" s="121"/>
    </row>
    <row r="125" spans="1:13">
      <c r="A125" s="7" t="s">
        <v>4452</v>
      </c>
      <c r="B125" s="8" t="s">
        <v>40</v>
      </c>
      <c r="C125" s="63">
        <v>2</v>
      </c>
      <c r="D125" s="75" t="s">
        <v>15</v>
      </c>
      <c r="E125" s="97" t="s">
        <v>4457</v>
      </c>
      <c r="F125" s="56"/>
      <c r="G125" s="57">
        <v>0</v>
      </c>
      <c r="H125" s="57"/>
      <c r="I125" s="86"/>
      <c r="J125" s="59" t="s">
        <v>4755</v>
      </c>
      <c r="K125" s="58">
        <v>0</v>
      </c>
      <c r="L125" s="62"/>
      <c r="M125" s="121"/>
    </row>
    <row r="126" spans="1:13">
      <c r="A126" s="7" t="s">
        <v>4458</v>
      </c>
      <c r="B126" s="8" t="s">
        <v>40</v>
      </c>
      <c r="C126" s="63">
        <v>1</v>
      </c>
      <c r="D126" s="75" t="s">
        <v>34</v>
      </c>
      <c r="E126" s="97" t="s">
        <v>4462</v>
      </c>
      <c r="F126" s="56"/>
      <c r="G126" s="57">
        <v>0</v>
      </c>
      <c r="H126" s="57"/>
      <c r="I126" s="86"/>
      <c r="J126" s="59" t="s">
        <v>4755</v>
      </c>
      <c r="K126" s="58">
        <v>0</v>
      </c>
      <c r="L126" s="62"/>
      <c r="M126" s="121"/>
    </row>
    <row r="127" spans="1:13">
      <c r="A127" s="7" t="s">
        <v>4463</v>
      </c>
      <c r="B127" s="8" t="s">
        <v>40</v>
      </c>
      <c r="C127" s="63">
        <v>2</v>
      </c>
      <c r="D127" s="75" t="s">
        <v>15</v>
      </c>
      <c r="E127" s="97" t="s">
        <v>4468</v>
      </c>
      <c r="F127" s="56"/>
      <c r="G127" s="57">
        <v>0</v>
      </c>
      <c r="H127" s="57"/>
      <c r="I127" s="86"/>
      <c r="J127" s="59" t="s">
        <v>4755</v>
      </c>
      <c r="K127" s="58">
        <v>0</v>
      </c>
      <c r="L127" s="62"/>
      <c r="M127" s="121"/>
    </row>
    <row r="128" spans="1:13">
      <c r="A128" s="7" t="s">
        <v>4516</v>
      </c>
      <c r="B128" s="8" t="s">
        <v>40</v>
      </c>
      <c r="C128" s="63">
        <v>2</v>
      </c>
      <c r="D128" s="75" t="s">
        <v>15</v>
      </c>
      <c r="E128" s="97" t="s">
        <v>4521</v>
      </c>
      <c r="F128" s="56"/>
      <c r="G128" s="57">
        <v>0</v>
      </c>
      <c r="H128" s="61"/>
      <c r="I128" s="86"/>
      <c r="J128" s="59"/>
      <c r="K128" s="58">
        <v>0</v>
      </c>
      <c r="L128" s="62"/>
      <c r="M128" s="121"/>
    </row>
    <row r="129" spans="1:13">
      <c r="A129" s="7" t="s">
        <v>4528</v>
      </c>
      <c r="B129" s="8" t="s">
        <v>40</v>
      </c>
      <c r="C129" s="63">
        <v>1</v>
      </c>
      <c r="D129" s="75" t="s">
        <v>34</v>
      </c>
      <c r="E129" s="97" t="s">
        <v>4533</v>
      </c>
      <c r="F129" s="56"/>
      <c r="G129" s="57">
        <v>0</v>
      </c>
      <c r="H129" s="57"/>
      <c r="I129" s="86"/>
      <c r="J129" s="59" t="s">
        <v>4755</v>
      </c>
      <c r="K129" s="58">
        <v>0</v>
      </c>
      <c r="L129" s="62"/>
      <c r="M129" s="1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Nt-acetylome</vt:lpstr>
      <vt:lpstr>NTA distribution</vt:lpstr>
      <vt:lpstr>Global NTA Variations</vt:lpstr>
      <vt:lpstr>Plastidic NTA Variations</vt:lpstr>
      <vt:lpstr>Cytosolic NTA Variations</vt:lpstr>
      <vt:lpstr>Nucleic NTA Variations</vt:lpstr>
    </vt:vector>
  </TitlesOfParts>
  <Manager/>
  <Company>CNRS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Jean-Baptiste BOYER</dc:creator>
  <cp:keywords/>
  <dc:description/>
  <cp:lastModifiedBy>Plant Editors</cp:lastModifiedBy>
  <cp:revision/>
  <dcterms:created xsi:type="dcterms:W3CDTF">2019-09-18T13:50:23Z</dcterms:created>
  <dcterms:modified xsi:type="dcterms:W3CDTF">2023-07-05T16:47:02Z</dcterms:modified>
  <cp:category/>
  <cp:contentStatus/>
</cp:coreProperties>
</file>